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ckermand\OneDrive - New Milford Public Schools\Documents\"/>
    </mc:Choice>
  </mc:AlternateContent>
  <xr:revisionPtr revIDLastSave="0" documentId="13_ncr:1_{BEE353C8-06E6-427B-B342-081F7A70B7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put Mileage" sheetId="1" r:id="rId1"/>
    <sheet name="Chart" sheetId="2" state="hidden" r:id="rId2"/>
    <sheet name="Reimbursement Form" sheetId="3" r:id="rId3"/>
  </sheets>
  <definedNames>
    <definedName name="_xlnm.Print_Area" localSheetId="0">'Input Mileage'!$A$2:$J$48</definedName>
    <definedName name="Rate">Chart!$C$21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1" i="1"/>
  <c r="J46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 l="1"/>
  <c r="I34" i="1"/>
  <c r="D23" i="3" s="1"/>
  <c r="F27" i="3" l="1"/>
  <c r="F33" i="3" s="1"/>
</calcChain>
</file>

<file path=xl/sharedStrings.xml><?xml version="1.0" encoding="utf-8"?>
<sst xmlns="http://schemas.openxmlformats.org/spreadsheetml/2006/main" count="273" uniqueCount="78">
  <si>
    <t>Date</t>
  </si>
  <si>
    <t xml:space="preserve">From </t>
  </si>
  <si>
    <t>Reimbursement rate</t>
  </si>
  <si>
    <t>stop1</t>
  </si>
  <si>
    <t>stop2</t>
  </si>
  <si>
    <t>stop3</t>
  </si>
  <si>
    <t>stop4</t>
  </si>
  <si>
    <t>stop5</t>
  </si>
  <si>
    <t>stop6</t>
  </si>
  <si>
    <t>Total Dailey Mileage</t>
  </si>
  <si>
    <t xml:space="preserve">Mileage chart </t>
  </si>
  <si>
    <t>x</t>
  </si>
  <si>
    <t>EMPLOYEE TRAVEL REIMBURSEMENT</t>
  </si>
  <si>
    <t>CHECK REQUEST</t>
  </si>
  <si>
    <t>VENDOR NUMBER:</t>
  </si>
  <si>
    <t>ACCOUNTS PAYABLE USE ONLY</t>
  </si>
  <si>
    <t>DATE OF REQUEST:</t>
  </si>
  <si>
    <t>EMPLOYEE NAME:</t>
  </si>
  <si>
    <t>ADDRESS:</t>
  </si>
  <si>
    <t>LINE 1</t>
  </si>
  <si>
    <t>LINE 2</t>
  </si>
  <si>
    <t>DEPARTMENT:</t>
  </si>
  <si>
    <t>TRAVEL DATE:</t>
  </si>
  <si>
    <t>FOR MULTIPLE TRAVEL DATES, ATTACH DETAILED LISTING.</t>
  </si>
  <si>
    <t>TRAVEL PURPOSE:</t>
  </si>
  <si>
    <t xml:space="preserve"> </t>
  </si>
  <si>
    <t>OTHER TRAVEL EXPENSE:</t>
  </si>
  <si>
    <t>(PARKING, TOLLS, ETC.)</t>
  </si>
  <si>
    <t>TOTAL TRAVEL REIMBURSEMENT:</t>
  </si>
  <si>
    <t>ACCOUNT NUMBER:</t>
  </si>
  <si>
    <t>APPROVALS</t>
  </si>
  <si>
    <t>BOTH SIGNATURES REQUIRED</t>
  </si>
  <si>
    <t>REQUESTED BY:</t>
  </si>
  <si>
    <t>REQUESTOR</t>
  </si>
  <si>
    <t>APPROVED BY:</t>
  </si>
  <si>
    <t>PRINCIPAL/SUPERVISOR</t>
  </si>
  <si>
    <t xml:space="preserve"> MILEAGE REIMBURSEMENT FORM</t>
  </si>
  <si>
    <t>Other Travel</t>
  </si>
  <si>
    <t xml:space="preserve">Employee </t>
  </si>
  <si>
    <t xml:space="preserve">Total Intra-district </t>
  </si>
  <si>
    <t>TOTAL MILEAGE:</t>
  </si>
  <si>
    <t xml:space="preserve">For all other travel, please attach a Mapquest printout (or other proof of mileage form) to this document, indicating </t>
  </si>
  <si>
    <t xml:space="preserve">the number of miles driven per destination. If the destination is recurring, only one proof of mileage is required. </t>
  </si>
  <si>
    <t>From / To</t>
  </si>
  <si>
    <t>Reason for Travel</t>
  </si>
  <si>
    <t>Total Miles</t>
  </si>
  <si>
    <t xml:space="preserve">Begin with the column labeled "from". Choose the location using the drop down box in each cell. </t>
  </si>
  <si>
    <t>Total Other</t>
  </si>
  <si>
    <t xml:space="preserve">Add the total miles and enter into the space provided below along with description of travel (in blue box). </t>
  </si>
  <si>
    <t xml:space="preserve">           PLEASE TYPE OR PRINT IN BLUE BOXES ONLY</t>
  </si>
  <si>
    <t xml:space="preserve">ATTACH MILEAGE FORM TO THIS DOCUMENT ALONG WITH OTHER TRAVEL PROOF OF MILAGE AND ORIGINAL RECEIPTS FOR PARKING, ETC. </t>
  </si>
  <si>
    <t>IF THIS CHECK REQUEST IS NOT COMPLETED PROPERLY, IT WILL BE RETURNED TO THE REQUESTER FOR COMPLETION, WHICH WILL DELAY PAYMENT.</t>
  </si>
  <si>
    <t>Mileage will be automatically calculated. Only fill in shaded areas of this form.  (an x indicates no stop)</t>
  </si>
  <si>
    <t>Rate changed to .56 for Jan 2021</t>
  </si>
  <si>
    <t>Rate change to .585 for Jan 2022</t>
  </si>
  <si>
    <t>Rate change to .625 for July 1, 2022</t>
  </si>
  <si>
    <t>NEW MILFORD PUBLIC SCHOOLS</t>
  </si>
  <si>
    <t>Maxx</t>
  </si>
  <si>
    <t>Town Hall</t>
  </si>
  <si>
    <t>Bus Co</t>
  </si>
  <si>
    <t>C/O</t>
  </si>
  <si>
    <t>SMS</t>
  </si>
  <si>
    <t>SNIS</t>
  </si>
  <si>
    <t>JPS</t>
  </si>
  <si>
    <t>NES</t>
  </si>
  <si>
    <t>HPS</t>
  </si>
  <si>
    <t>NMHS</t>
  </si>
  <si>
    <t>Rate change to .67 for January 1, 2024</t>
  </si>
  <si>
    <t>Rate change to .70 for January 1, 2025</t>
  </si>
  <si>
    <t>PO</t>
  </si>
  <si>
    <t>FAC</t>
  </si>
  <si>
    <t>Bank</t>
  </si>
  <si>
    <t>Faith</t>
  </si>
  <si>
    <t>UPS</t>
  </si>
  <si>
    <t>Big Y</t>
  </si>
  <si>
    <t>TOTAL @ .725 CENTS PER MILE:</t>
  </si>
  <si>
    <t>(EFFECTIVE 1/1/2026)</t>
  </si>
  <si>
    <t>Rate change to .725 for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</si>
</sst>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"/>
    <numFmt numFmtId="166" formatCode="m/d/yy;@"/>
    <numFmt numFmtId="167" formatCode="&quot;$&quot;#,##0.000"/>
  </numFmts>
  <fonts count="10" x14ac:knownFonts="1">
    <font>
      <sz val="10"/>
      <name val="Arial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 tint="-0.14999847407452621"/>
      <name val="Arial"/>
      <family val="2"/>
    </font>
    <font>
      <b/>
      <i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4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3" fillId="0" borderId="0" xfId="0" applyFont="1"/>
    <xf numFmtId="0" fontId="1" fillId="0" borderId="7" xfId="0" applyFont="1" applyBorder="1"/>
    <xf numFmtId="0" fontId="3" fillId="0" borderId="7" xfId="0" applyFont="1" applyBorder="1"/>
    <xf numFmtId="0" fontId="4" fillId="0" borderId="0" xfId="0" applyFont="1"/>
    <xf numFmtId="0" fontId="4" fillId="0" borderId="14" xfId="0" applyFont="1" applyBorder="1"/>
    <xf numFmtId="0" fontId="5" fillId="0" borderId="0" xfId="0" applyFont="1"/>
    <xf numFmtId="166" fontId="0" fillId="0" borderId="0" xfId="0" applyNumberFormat="1"/>
    <xf numFmtId="167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166" fontId="6" fillId="0" borderId="0" xfId="0" applyNumberFormat="1" applyFont="1"/>
    <xf numFmtId="0" fontId="7" fillId="0" borderId="0" xfId="0" applyFont="1"/>
    <xf numFmtId="0" fontId="4" fillId="0" borderId="15" xfId="0" applyFont="1" applyBorder="1" applyAlignment="1">
      <alignment horizontal="center"/>
    </xf>
    <xf numFmtId="164" fontId="0" fillId="0" borderId="12" xfId="0" applyNumberFormat="1" applyBorder="1"/>
    <xf numFmtId="0" fontId="6" fillId="0" borderId="11" xfId="0" applyFont="1" applyBorder="1"/>
    <xf numFmtId="0" fontId="0" fillId="0" borderId="13" xfId="0" applyBorder="1"/>
    <xf numFmtId="0" fontId="0" fillId="0" borderId="12" xfId="0" applyBorder="1" applyAlignment="1">
      <alignment horizontal="center"/>
    </xf>
    <xf numFmtId="166" fontId="7" fillId="3" borderId="1" xfId="0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166" fontId="6" fillId="3" borderId="4" xfId="0" applyNumberFormat="1" applyFont="1" applyFill="1" applyBorder="1"/>
    <xf numFmtId="0" fontId="0" fillId="3" borderId="14" xfId="0" applyFill="1" applyBorder="1"/>
    <xf numFmtId="0" fontId="0" fillId="3" borderId="16" xfId="0" applyFill="1" applyBorder="1"/>
    <xf numFmtId="0" fontId="0" fillId="3" borderId="0" xfId="0" applyFill="1"/>
    <xf numFmtId="0" fontId="0" fillId="3" borderId="5" xfId="0" applyFill="1" applyBorder="1"/>
    <xf numFmtId="0" fontId="6" fillId="3" borderId="0" xfId="0" applyFont="1" applyFill="1"/>
    <xf numFmtId="166" fontId="6" fillId="3" borderId="6" xfId="0" applyNumberFormat="1" applyFont="1" applyFill="1" applyBorder="1"/>
    <xf numFmtId="0" fontId="0" fillId="3" borderId="7" xfId="0" applyFill="1" applyBorder="1"/>
    <xf numFmtId="0" fontId="0" fillId="3" borderId="8" xfId="0" applyFill="1" applyBorder="1"/>
    <xf numFmtId="166" fontId="0" fillId="3" borderId="0" xfId="0" applyNumberFormat="1" applyFill="1" applyAlignment="1">
      <alignment horizontal="left"/>
    </xf>
    <xf numFmtId="0" fontId="8" fillId="0" borderId="0" xfId="0" applyFont="1" applyProtection="1">
      <protection hidden="1"/>
    </xf>
    <xf numFmtId="0" fontId="8" fillId="0" borderId="0" xfId="0" applyFont="1"/>
    <xf numFmtId="14" fontId="1" fillId="0" borderId="0" xfId="0" applyNumberFormat="1" applyFont="1"/>
    <xf numFmtId="0" fontId="0" fillId="2" borderId="10" xfId="0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0" borderId="13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3" borderId="7" xfId="0" quotePrefix="1" applyNumberFormat="1" applyFont="1" applyFill="1" applyBorder="1" applyAlignment="1">
      <alignment horizontal="center"/>
    </xf>
    <xf numFmtId="164" fontId="1" fillId="0" borderId="7" xfId="0" quotePrefix="1" applyNumberFormat="1" applyFont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2:N48"/>
  <sheetViews>
    <sheetView tabSelected="1" zoomScaleNormal="100" zoomScaleSheetLayoutView="75" workbookViewId="0">
      <selection activeCell="E13" sqref="E13"/>
    </sheetView>
  </sheetViews>
  <sheetFormatPr defaultRowHeight="13.2" x14ac:dyDescent="0.25"/>
  <cols>
    <col min="2" max="8" width="12.88671875" customWidth="1"/>
    <col min="9" max="9" width="11" customWidth="1"/>
    <col min="11" max="11" width="9.88671875" customWidth="1"/>
    <col min="14" max="14" width="9.44140625" customWidth="1"/>
  </cols>
  <sheetData>
    <row r="2" spans="1:14" ht="27" customHeight="1" x14ac:dyDescent="0.25">
      <c r="A2" s="33"/>
      <c r="B2" s="33"/>
      <c r="C2" s="33"/>
      <c r="D2" s="33" t="s">
        <v>36</v>
      </c>
      <c r="E2" s="33"/>
      <c r="F2" s="33"/>
      <c r="G2" s="33"/>
      <c r="H2" s="33"/>
      <c r="I2" s="33"/>
      <c r="J2" s="33"/>
    </row>
    <row r="3" spans="1:14" ht="34.200000000000003" customHeight="1" x14ac:dyDescent="0.25">
      <c r="A3" s="33" t="s">
        <v>38</v>
      </c>
      <c r="B3" s="33"/>
      <c r="C3" s="33"/>
      <c r="D3" s="33"/>
      <c r="E3" s="33"/>
      <c r="F3" s="33"/>
      <c r="G3" s="33"/>
      <c r="H3" s="33"/>
      <c r="I3" s="33"/>
      <c r="J3" s="33"/>
      <c r="L3" s="18"/>
    </row>
    <row r="4" spans="1:14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4" x14ac:dyDescent="0.25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</row>
    <row r="6" spans="1:14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</row>
    <row r="8" spans="1:14" x14ac:dyDescent="0.25">
      <c r="A8" s="18" t="s">
        <v>46</v>
      </c>
    </row>
    <row r="9" spans="1:14" x14ac:dyDescent="0.25">
      <c r="A9" s="18" t="s">
        <v>52</v>
      </c>
    </row>
    <row r="10" spans="1:14" ht="25.5" customHeight="1" x14ac:dyDescent="0.25">
      <c r="A10" s="19" t="s">
        <v>0</v>
      </c>
      <c r="B10" s="21" t="s">
        <v>1</v>
      </c>
      <c r="C10" t="s">
        <v>3</v>
      </c>
      <c r="D10" t="s">
        <v>4</v>
      </c>
      <c r="E10" t="s">
        <v>5</v>
      </c>
      <c r="F10" t="s">
        <v>6</v>
      </c>
      <c r="G10" t="s">
        <v>7</v>
      </c>
      <c r="H10" t="s">
        <v>8</v>
      </c>
      <c r="I10" s="1" t="s">
        <v>9</v>
      </c>
    </row>
    <row r="11" spans="1:14" ht="18.75" customHeight="1" x14ac:dyDescent="0.25">
      <c r="A11" s="39"/>
      <c r="B11" s="33" t="s">
        <v>11</v>
      </c>
      <c r="C11" s="33" t="s">
        <v>11</v>
      </c>
      <c r="D11" s="33" t="s">
        <v>11</v>
      </c>
      <c r="E11" s="33" t="s">
        <v>11</v>
      </c>
      <c r="F11" s="33" t="s">
        <v>11</v>
      </c>
      <c r="G11" s="33" t="s">
        <v>11</v>
      </c>
      <c r="H11" s="33" t="s">
        <v>11</v>
      </c>
      <c r="I11">
        <f>INDEX(Chart!$B$4:$R$20,MATCH(B11,Chart!$A$4:$A$20,0),MATCH(C11,Chart!$B$3:$R$3,0))+INDEX(Chart!$B$4:$R$20,MATCH(C11,Chart!$A$4:$A$20,0),MATCH(D11,Chart!$B$3:$R$3,0))+INDEX(Chart!$B$4:$R$20,MATCH(D11,Chart!$A$4:$A$20,0),MATCH(E11,Chart!$B$3:$R$3,0))+INDEX(Chart!$B$4:$R$20,MATCH(E11,Chart!$A$4:$A$20,0),MATCH(F11,Chart!$B$3:$R$3,0))+INDEX(Chart!$B$4:$R$20,MATCH(F11,Chart!$A$4:$A$20,0),MATCH(G11,Chart!$B$3:$R$3,0))+INDEX(Chart!$B$4:$R$20,MATCH(G11,Chart!$A$4:$A$20,0),MATCH(H11,Chart!$B$3:$R$3,0))</f>
        <v>0</v>
      </c>
      <c r="J11" s="17">
        <f>I11*Rate</f>
        <v>0</v>
      </c>
      <c r="N11" s="40"/>
    </row>
    <row r="12" spans="1:14" x14ac:dyDescent="0.25">
      <c r="A12" s="39" t="s">
        <v>25</v>
      </c>
      <c r="B12" s="33" t="s">
        <v>11</v>
      </c>
      <c r="C12" s="33" t="s">
        <v>11</v>
      </c>
      <c r="D12" s="33" t="s">
        <v>11</v>
      </c>
      <c r="E12" s="33" t="s">
        <v>11</v>
      </c>
      <c r="F12" s="33" t="s">
        <v>11</v>
      </c>
      <c r="G12" s="33" t="s">
        <v>11</v>
      </c>
      <c r="H12" s="33" t="s">
        <v>11</v>
      </c>
      <c r="I12">
        <f>INDEX(Chart!$B$4:$R$20,MATCH(B12,Chart!$A$4:$A$20,0),MATCH(C12,Chart!$B$3:$R$3,0))+INDEX(Chart!$B$4:$R$20,MATCH(C12,Chart!$A$4:$A$20,0),MATCH(D12,Chart!$B$3:$R$3,0))+INDEX(Chart!$B$4:$R$20,MATCH(D12,Chart!$A$4:$A$20,0),MATCH(E12,Chart!$B$3:$R$3,0))+INDEX(Chart!$B$4:$R$20,MATCH(E12,Chart!$A$4:$A$20,0),MATCH(F12,Chart!$B$3:$R$3,0))+INDEX(Chart!$B$4:$R$20,MATCH(F12,Chart!$A$4:$A$20,0),MATCH(G12,Chart!$B$3:$R$3,0))+INDEX(Chart!$B$4:$R$20,MATCH(G12,Chart!$A$4:$A$20,0),MATCH(H12,Chart!$B$3:$R$3,0))</f>
        <v>0</v>
      </c>
      <c r="J12" s="17">
        <f t="shared" ref="J12:J32" si="0">I12*Rate</f>
        <v>0</v>
      </c>
      <c r="N12" s="40"/>
    </row>
    <row r="13" spans="1:14" x14ac:dyDescent="0.25">
      <c r="A13" s="39"/>
      <c r="B13" s="33" t="s">
        <v>11</v>
      </c>
      <c r="C13" s="33" t="s">
        <v>11</v>
      </c>
      <c r="D13" s="33" t="s">
        <v>11</v>
      </c>
      <c r="E13" s="33" t="s">
        <v>11</v>
      </c>
      <c r="F13" s="33" t="s">
        <v>11</v>
      </c>
      <c r="G13" s="33" t="s">
        <v>11</v>
      </c>
      <c r="H13" s="33" t="s">
        <v>11</v>
      </c>
      <c r="I13">
        <f>INDEX(Chart!$B$4:$R$20,MATCH(B13,Chart!$A$4:$A$20,0),MATCH(C13,Chart!$B$3:$R$3,0))+INDEX(Chart!$B$4:$R$20,MATCH(C13,Chart!$A$4:$A$20,0),MATCH(D13,Chart!$B$3:$R$3,0))+INDEX(Chart!$B$4:$R$20,MATCH(D13,Chart!$A$4:$A$20,0),MATCH(E13,Chart!$B$3:$R$3,0))+INDEX(Chart!$B$4:$R$20,MATCH(E13,Chart!$A$4:$A$20,0),MATCH(F13,Chart!$B$3:$R$3,0))+INDEX(Chart!$B$4:$R$20,MATCH(F13,Chart!$A$4:$A$20,0),MATCH(G13,Chart!$B$3:$R$3,0))+INDEX(Chart!$B$4:$R$20,MATCH(G13,Chart!$A$4:$A$20,0),MATCH(H13,Chart!$B$3:$R$3,0))</f>
        <v>0</v>
      </c>
      <c r="J13" s="17">
        <f t="shared" si="0"/>
        <v>0</v>
      </c>
      <c r="N13" s="40"/>
    </row>
    <row r="14" spans="1:14" x14ac:dyDescent="0.25">
      <c r="A14" s="39" t="s">
        <v>25</v>
      </c>
      <c r="B14" s="33" t="s">
        <v>11</v>
      </c>
      <c r="C14" s="33" t="s">
        <v>11</v>
      </c>
      <c r="D14" s="33" t="s">
        <v>11</v>
      </c>
      <c r="E14" s="33" t="s">
        <v>11</v>
      </c>
      <c r="F14" s="33" t="s">
        <v>11</v>
      </c>
      <c r="G14" s="33" t="s">
        <v>11</v>
      </c>
      <c r="H14" s="33" t="s">
        <v>11</v>
      </c>
      <c r="I14">
        <f>INDEX(Chart!$B$4:$R$20,MATCH(B14,Chart!$A$4:$A$20,0),MATCH(C14,Chart!$B$3:$R$3,0))+INDEX(Chart!$B$4:$R$20,MATCH(C14,Chart!$A$4:$A$20,0),MATCH(D14,Chart!$B$3:$R$3,0))+INDEX(Chart!$B$4:$R$20,MATCH(D14,Chart!$A$4:$A$20,0),MATCH(E14,Chart!$B$3:$R$3,0))+INDEX(Chart!$B$4:$R$20,MATCH(E14,Chart!$A$4:$A$20,0),MATCH(F14,Chart!$B$3:$R$3,0))+INDEX(Chart!$B$4:$R$20,MATCH(F14,Chart!$A$4:$A$20,0),MATCH(G14,Chart!$B$3:$R$3,0))+INDEX(Chart!$B$4:$R$20,MATCH(G14,Chart!$A$4:$A$20,0),MATCH(H14,Chart!$B$3:$R$3,0))</f>
        <v>0</v>
      </c>
      <c r="J14" s="17">
        <f t="shared" si="0"/>
        <v>0</v>
      </c>
      <c r="N14" s="40"/>
    </row>
    <row r="15" spans="1:14" x14ac:dyDescent="0.25">
      <c r="A15" s="39" t="s">
        <v>25</v>
      </c>
      <c r="B15" s="33" t="s">
        <v>11</v>
      </c>
      <c r="C15" s="33" t="s">
        <v>11</v>
      </c>
      <c r="D15" s="33" t="s">
        <v>11</v>
      </c>
      <c r="E15" s="33" t="s">
        <v>11</v>
      </c>
      <c r="F15" s="33" t="s">
        <v>11</v>
      </c>
      <c r="G15" s="33" t="s">
        <v>11</v>
      </c>
      <c r="H15" s="33" t="s">
        <v>11</v>
      </c>
      <c r="I15">
        <f>INDEX(Chart!$B$4:$R$20,MATCH(B15,Chart!$A$4:$A$20,0),MATCH(C15,Chart!$B$3:$R$3,0))+INDEX(Chart!$B$4:$R$20,MATCH(C15,Chart!$A$4:$A$20,0),MATCH(D15,Chart!$B$3:$R$3,0))+INDEX(Chart!$B$4:$R$20,MATCH(D15,Chart!$A$4:$A$20,0),MATCH(E15,Chart!$B$3:$R$3,0))+INDEX(Chart!$B$4:$R$20,MATCH(E15,Chart!$A$4:$A$20,0),MATCH(F15,Chart!$B$3:$R$3,0))+INDEX(Chart!$B$4:$R$20,MATCH(F15,Chart!$A$4:$A$20,0),MATCH(G15,Chart!$B$3:$R$3,0))+INDEX(Chart!$B$4:$R$20,MATCH(G15,Chart!$A$4:$A$20,0),MATCH(H15,Chart!$B$3:$R$3,0))</f>
        <v>0</v>
      </c>
      <c r="J15" s="17">
        <f t="shared" si="0"/>
        <v>0</v>
      </c>
      <c r="N15" s="40"/>
    </row>
    <row r="16" spans="1:14" x14ac:dyDescent="0.25">
      <c r="A16" s="39" t="s">
        <v>25</v>
      </c>
      <c r="B16" s="33" t="s">
        <v>11</v>
      </c>
      <c r="C16" s="33" t="s">
        <v>11</v>
      </c>
      <c r="D16" s="33" t="s">
        <v>11</v>
      </c>
      <c r="E16" s="33" t="s">
        <v>11</v>
      </c>
      <c r="F16" s="33" t="s">
        <v>11</v>
      </c>
      <c r="G16" s="33" t="s">
        <v>11</v>
      </c>
      <c r="H16" s="33" t="s">
        <v>11</v>
      </c>
      <c r="I16">
        <f>INDEX(Chart!$B$4:$R$20,MATCH(B16,Chart!$A$4:$A$20,0),MATCH(C16,Chart!$B$3:$R$3,0))+INDEX(Chart!$B$4:$R$20,MATCH(C16,Chart!$A$4:$A$20,0),MATCH(D16,Chart!$B$3:$R$3,0))+INDEX(Chart!$B$4:$R$20,MATCH(D16,Chart!$A$4:$A$20,0),MATCH(E16,Chart!$B$3:$R$3,0))+INDEX(Chart!$B$4:$R$20,MATCH(E16,Chart!$A$4:$A$20,0),MATCH(F16,Chart!$B$3:$R$3,0))+INDEX(Chart!$B$4:$R$20,MATCH(F16,Chart!$A$4:$A$20,0),MATCH(G16,Chart!$B$3:$R$3,0))+INDEX(Chart!$B$4:$R$20,MATCH(G16,Chart!$A$4:$A$20,0),MATCH(H16,Chart!$B$3:$R$3,0))</f>
        <v>0</v>
      </c>
      <c r="J16" s="17">
        <f t="shared" si="0"/>
        <v>0</v>
      </c>
      <c r="N16" s="40"/>
    </row>
    <row r="17" spans="1:14" x14ac:dyDescent="0.25">
      <c r="A17" s="39" t="s">
        <v>25</v>
      </c>
      <c r="B17" s="33" t="s">
        <v>11</v>
      </c>
      <c r="C17" s="33" t="s">
        <v>11</v>
      </c>
      <c r="D17" s="33" t="s">
        <v>11</v>
      </c>
      <c r="E17" s="33" t="s">
        <v>11</v>
      </c>
      <c r="F17" s="33" t="s">
        <v>11</v>
      </c>
      <c r="G17" s="33" t="s">
        <v>11</v>
      </c>
      <c r="H17" s="33" t="s">
        <v>11</v>
      </c>
      <c r="I17">
        <f>INDEX(Chart!$B$4:$R$20,MATCH(B17,Chart!$A$4:$A$20,0),MATCH(C17,Chart!$B$3:$R$3,0))+INDEX(Chart!$B$4:$R$20,MATCH(C17,Chart!$A$4:$A$20,0),MATCH(D17,Chart!$B$3:$R$3,0))+INDEX(Chart!$B$4:$R$20,MATCH(D17,Chart!$A$4:$A$20,0),MATCH(E17,Chart!$B$3:$R$3,0))+INDEX(Chart!$B$4:$R$20,MATCH(E17,Chart!$A$4:$A$20,0),MATCH(F17,Chart!$B$3:$R$3,0))+INDEX(Chart!$B$4:$R$20,MATCH(F17,Chart!$A$4:$A$20,0),MATCH(G17,Chart!$B$3:$R$3,0))+INDEX(Chart!$B$4:$R$20,MATCH(G17,Chart!$A$4:$A$20,0),MATCH(H17,Chart!$B$3:$R$3,0))</f>
        <v>0</v>
      </c>
      <c r="J17" s="17">
        <f t="shared" si="0"/>
        <v>0</v>
      </c>
      <c r="N17" s="40"/>
    </row>
    <row r="18" spans="1:14" x14ac:dyDescent="0.25">
      <c r="A18" s="39" t="s">
        <v>25</v>
      </c>
      <c r="B18" s="33" t="s">
        <v>11</v>
      </c>
      <c r="C18" s="33" t="s">
        <v>11</v>
      </c>
      <c r="D18" s="33" t="s">
        <v>11</v>
      </c>
      <c r="E18" s="33" t="s">
        <v>11</v>
      </c>
      <c r="F18" s="33" t="s">
        <v>11</v>
      </c>
      <c r="G18" s="33" t="s">
        <v>11</v>
      </c>
      <c r="H18" s="33" t="s">
        <v>11</v>
      </c>
      <c r="I18">
        <f>INDEX(Chart!$B$4:$R$20,MATCH(B18,Chart!$A$4:$A$20,0),MATCH(C18,Chart!$B$3:$R$3,0))+INDEX(Chart!$B$4:$R$20,MATCH(C18,Chart!$A$4:$A$20,0),MATCH(D18,Chart!$B$3:$R$3,0))+INDEX(Chart!$B$4:$R$20,MATCH(D18,Chart!$A$4:$A$20,0),MATCH(E18,Chart!$B$3:$R$3,0))+INDEX(Chart!$B$4:$R$20,MATCH(E18,Chart!$A$4:$A$20,0),MATCH(F18,Chart!$B$3:$R$3,0))+INDEX(Chart!$B$4:$R$20,MATCH(F18,Chart!$A$4:$A$20,0),MATCH(G18,Chart!$B$3:$R$3,0))+INDEX(Chart!$B$4:$R$20,MATCH(G18,Chart!$A$4:$A$20,0),MATCH(H18,Chart!$B$3:$R$3,0))</f>
        <v>0</v>
      </c>
      <c r="J18" s="17">
        <f t="shared" si="0"/>
        <v>0</v>
      </c>
      <c r="N18" s="40"/>
    </row>
    <row r="19" spans="1:14" x14ac:dyDescent="0.25">
      <c r="A19" s="39" t="s">
        <v>25</v>
      </c>
      <c r="B19" s="33" t="s">
        <v>11</v>
      </c>
      <c r="C19" s="33" t="s">
        <v>11</v>
      </c>
      <c r="D19" s="33" t="s">
        <v>11</v>
      </c>
      <c r="E19" s="33" t="s">
        <v>11</v>
      </c>
      <c r="F19" s="33" t="s">
        <v>11</v>
      </c>
      <c r="G19" s="33" t="s">
        <v>11</v>
      </c>
      <c r="H19" s="33" t="s">
        <v>11</v>
      </c>
      <c r="I19">
        <f>INDEX(Chart!$B$4:$R$20,MATCH(B19,Chart!$A$4:$A$20,0),MATCH(C19,Chart!$B$3:$R$3,0))+INDEX(Chart!$B$4:$R$20,MATCH(C19,Chart!$A$4:$A$20,0),MATCH(D19,Chart!$B$3:$R$3,0))+INDEX(Chart!$B$4:$R$20,MATCH(D19,Chart!$A$4:$A$20,0),MATCH(E19,Chart!$B$3:$R$3,0))+INDEX(Chart!$B$4:$R$20,MATCH(E19,Chart!$A$4:$A$20,0),MATCH(F19,Chart!$B$3:$R$3,0))+INDEX(Chart!$B$4:$R$20,MATCH(F19,Chart!$A$4:$A$20,0),MATCH(G19,Chart!$B$3:$R$3,0))+INDEX(Chart!$B$4:$R$20,MATCH(G19,Chart!$A$4:$A$20,0),MATCH(H19,Chart!$B$3:$R$3,0))</f>
        <v>0</v>
      </c>
      <c r="J19" s="17">
        <f t="shared" si="0"/>
        <v>0</v>
      </c>
      <c r="N19" s="40"/>
    </row>
    <row r="20" spans="1:14" x14ac:dyDescent="0.25">
      <c r="A20" s="39" t="s">
        <v>25</v>
      </c>
      <c r="B20" s="33" t="s">
        <v>11</v>
      </c>
      <c r="C20" s="33" t="s">
        <v>11</v>
      </c>
      <c r="D20" s="33" t="s">
        <v>11</v>
      </c>
      <c r="E20" s="33" t="s">
        <v>11</v>
      </c>
      <c r="F20" s="33" t="s">
        <v>11</v>
      </c>
      <c r="G20" s="33" t="s">
        <v>11</v>
      </c>
      <c r="H20" s="33" t="s">
        <v>11</v>
      </c>
      <c r="I20">
        <f>INDEX(Chart!$B$4:$R$20,MATCH(B20,Chart!$A$4:$A$20,0),MATCH(C20,Chart!$B$3:$R$3,0))+INDEX(Chart!$B$4:$R$20,MATCH(C20,Chart!$A$4:$A$20,0),MATCH(D20,Chart!$B$3:$R$3,0))+INDEX(Chart!$B$4:$R$20,MATCH(D20,Chart!$A$4:$A$20,0),MATCH(E20,Chart!$B$3:$R$3,0))+INDEX(Chart!$B$4:$R$20,MATCH(E20,Chart!$A$4:$A$20,0),MATCH(F20,Chart!$B$3:$R$3,0))+INDEX(Chart!$B$4:$R$20,MATCH(F20,Chart!$A$4:$A$20,0),MATCH(G20,Chart!$B$3:$R$3,0))+INDEX(Chart!$B$4:$R$20,MATCH(G20,Chart!$A$4:$A$20,0),MATCH(H20,Chart!$B$3:$R$3,0))</f>
        <v>0</v>
      </c>
      <c r="J20" s="17">
        <f t="shared" si="0"/>
        <v>0</v>
      </c>
      <c r="N20" s="41"/>
    </row>
    <row r="21" spans="1:14" x14ac:dyDescent="0.25">
      <c r="A21" s="39" t="s">
        <v>25</v>
      </c>
      <c r="B21" s="33" t="s">
        <v>11</v>
      </c>
      <c r="C21" s="33" t="s">
        <v>11</v>
      </c>
      <c r="D21" s="33" t="s">
        <v>11</v>
      </c>
      <c r="E21" s="33" t="s">
        <v>11</v>
      </c>
      <c r="F21" s="33" t="s">
        <v>11</v>
      </c>
      <c r="G21" s="33" t="s">
        <v>11</v>
      </c>
      <c r="H21" s="33" t="s">
        <v>11</v>
      </c>
      <c r="I21">
        <f>INDEX(Chart!$B$4:$R$20,MATCH(B21,Chart!$A$4:$A$20,0),MATCH(C21,Chart!$B$3:$R$3,0))+INDEX(Chart!$B$4:$R$20,MATCH(C21,Chart!$A$4:$A$20,0),MATCH(D21,Chart!$B$3:$R$3,0))+INDEX(Chart!$B$4:$R$20,MATCH(D21,Chart!$A$4:$A$20,0),MATCH(E21,Chart!$B$3:$R$3,0))+INDEX(Chart!$B$4:$R$20,MATCH(E21,Chart!$A$4:$A$20,0),MATCH(F21,Chart!$B$3:$R$3,0))+INDEX(Chart!$B$4:$R$20,MATCH(F21,Chart!$A$4:$A$20,0),MATCH(G21,Chart!$B$3:$R$3,0))+INDEX(Chart!$B$4:$R$20,MATCH(G21,Chart!$A$4:$A$20,0),MATCH(H21,Chart!$B$3:$R$3,0))</f>
        <v>0</v>
      </c>
      <c r="J21" s="17">
        <f t="shared" si="0"/>
        <v>0</v>
      </c>
      <c r="N21" s="40"/>
    </row>
    <row r="22" spans="1:14" x14ac:dyDescent="0.25">
      <c r="A22" s="39" t="s">
        <v>25</v>
      </c>
      <c r="B22" s="33" t="s">
        <v>11</v>
      </c>
      <c r="C22" s="33" t="s">
        <v>11</v>
      </c>
      <c r="D22" s="33" t="s">
        <v>11</v>
      </c>
      <c r="E22" s="33" t="s">
        <v>11</v>
      </c>
      <c r="F22" s="33" t="s">
        <v>11</v>
      </c>
      <c r="G22" s="33" t="s">
        <v>11</v>
      </c>
      <c r="H22" s="33" t="s">
        <v>11</v>
      </c>
      <c r="I22">
        <f>INDEX(Chart!$B$4:$R$20,MATCH(B22,Chart!$A$4:$A$20,0),MATCH(C22,Chart!$B$3:$R$3,0))+INDEX(Chart!$B$4:$R$20,MATCH(C22,Chart!$A$4:$A$20,0),MATCH(D22,Chart!$B$3:$R$3,0))+INDEX(Chart!$B$4:$R$20,MATCH(D22,Chart!$A$4:$A$20,0),MATCH(E22,Chart!$B$3:$R$3,0))+INDEX(Chart!$B$4:$R$20,MATCH(E22,Chart!$A$4:$A$20,0),MATCH(F22,Chart!$B$3:$R$3,0))+INDEX(Chart!$B$4:$R$20,MATCH(F22,Chart!$A$4:$A$20,0),MATCH(G22,Chart!$B$3:$R$3,0))+INDEX(Chart!$B$4:$R$20,MATCH(G22,Chart!$A$4:$A$20,0),MATCH(H22,Chart!$B$3:$R$3,0))</f>
        <v>0</v>
      </c>
      <c r="J22" s="17">
        <f t="shared" si="0"/>
        <v>0</v>
      </c>
    </row>
    <row r="23" spans="1:14" x14ac:dyDescent="0.25">
      <c r="A23" s="39" t="s">
        <v>25</v>
      </c>
      <c r="B23" s="33" t="s">
        <v>11</v>
      </c>
      <c r="C23" s="33" t="s">
        <v>11</v>
      </c>
      <c r="D23" s="33" t="s">
        <v>11</v>
      </c>
      <c r="E23" s="33" t="s">
        <v>11</v>
      </c>
      <c r="F23" s="33" t="s">
        <v>11</v>
      </c>
      <c r="G23" s="33" t="s">
        <v>11</v>
      </c>
      <c r="H23" s="33" t="s">
        <v>11</v>
      </c>
      <c r="I23">
        <f>INDEX(Chart!$B$4:$R$20,MATCH(B23,Chart!$A$4:$A$20,0),MATCH(C23,Chart!$B$3:$R$3,0))+INDEX(Chart!$B$4:$R$20,MATCH(C23,Chart!$A$4:$A$20,0),MATCH(D23,Chart!$B$3:$R$3,0))+INDEX(Chart!$B$4:$R$20,MATCH(D23,Chart!$A$4:$A$20,0),MATCH(E23,Chart!$B$3:$R$3,0))+INDEX(Chart!$B$4:$R$20,MATCH(E23,Chart!$A$4:$A$20,0),MATCH(F23,Chart!$B$3:$R$3,0))+INDEX(Chart!$B$4:$R$20,MATCH(F23,Chart!$A$4:$A$20,0),MATCH(G23,Chart!$B$3:$R$3,0))+INDEX(Chart!$B$4:$R$20,MATCH(G23,Chart!$A$4:$A$20,0),MATCH(H23,Chart!$B$3:$R$3,0))</f>
        <v>0</v>
      </c>
      <c r="J23" s="17">
        <f t="shared" si="0"/>
        <v>0</v>
      </c>
    </row>
    <row r="24" spans="1:14" x14ac:dyDescent="0.25">
      <c r="A24" s="39" t="s">
        <v>25</v>
      </c>
      <c r="B24" s="33" t="s">
        <v>11</v>
      </c>
      <c r="C24" s="33" t="s">
        <v>11</v>
      </c>
      <c r="D24" s="33" t="s">
        <v>11</v>
      </c>
      <c r="E24" s="33" t="s">
        <v>11</v>
      </c>
      <c r="F24" s="33" t="s">
        <v>11</v>
      </c>
      <c r="G24" s="33" t="s">
        <v>11</v>
      </c>
      <c r="H24" s="33" t="s">
        <v>11</v>
      </c>
      <c r="I24">
        <f>INDEX(Chart!$B$4:$R$20,MATCH(B24,Chart!$A$4:$A$20,0),MATCH(C24,Chart!$B$3:$R$3,0))+INDEX(Chart!$B$4:$R$20,MATCH(C24,Chart!$A$4:$A$20,0),MATCH(D24,Chart!$B$3:$R$3,0))+INDEX(Chart!$B$4:$R$20,MATCH(D24,Chart!$A$4:$A$20,0),MATCH(E24,Chart!$B$3:$R$3,0))+INDEX(Chart!$B$4:$R$20,MATCH(E24,Chart!$A$4:$A$20,0),MATCH(F24,Chart!$B$3:$R$3,0))+INDEX(Chart!$B$4:$R$20,MATCH(F24,Chart!$A$4:$A$20,0),MATCH(G24,Chart!$B$3:$R$3,0))+INDEX(Chart!$B$4:$R$20,MATCH(G24,Chart!$A$4:$A$20,0),MATCH(H24,Chart!$B$3:$R$3,0))</f>
        <v>0</v>
      </c>
      <c r="J24" s="17">
        <f t="shared" si="0"/>
        <v>0</v>
      </c>
    </row>
    <row r="25" spans="1:14" x14ac:dyDescent="0.25">
      <c r="A25" s="39" t="s">
        <v>25</v>
      </c>
      <c r="B25" s="33" t="s">
        <v>11</v>
      </c>
      <c r="C25" s="33" t="s">
        <v>11</v>
      </c>
      <c r="D25" s="33" t="s">
        <v>11</v>
      </c>
      <c r="E25" s="33" t="s">
        <v>11</v>
      </c>
      <c r="F25" s="33" t="s">
        <v>11</v>
      </c>
      <c r="G25" s="33" t="s">
        <v>11</v>
      </c>
      <c r="H25" s="33" t="s">
        <v>11</v>
      </c>
      <c r="I25">
        <f>INDEX(Chart!$B$4:$R$20,MATCH(B25,Chart!$A$4:$A$20,0),MATCH(C25,Chart!$B$3:$R$3,0))+INDEX(Chart!$B$4:$R$20,MATCH(C25,Chart!$A$4:$A$20,0),MATCH(D25,Chart!$B$3:$R$3,0))+INDEX(Chart!$B$4:$R$20,MATCH(D25,Chart!$A$4:$A$20,0),MATCH(E25,Chart!$B$3:$R$3,0))+INDEX(Chart!$B$4:$R$20,MATCH(E25,Chart!$A$4:$A$20,0),MATCH(F25,Chart!$B$3:$R$3,0))+INDEX(Chart!$B$4:$R$20,MATCH(F25,Chart!$A$4:$A$20,0),MATCH(G25,Chart!$B$3:$R$3,0))+INDEX(Chart!$B$4:$R$20,MATCH(G25,Chart!$A$4:$A$20,0),MATCH(H25,Chart!$B$3:$R$3,0))</f>
        <v>0</v>
      </c>
      <c r="J25" s="17">
        <f t="shared" si="0"/>
        <v>0</v>
      </c>
    </row>
    <row r="26" spans="1:14" x14ac:dyDescent="0.25">
      <c r="A26" s="39"/>
      <c r="B26" s="33" t="s">
        <v>11</v>
      </c>
      <c r="C26" s="33" t="s">
        <v>11</v>
      </c>
      <c r="D26" s="33" t="s">
        <v>11</v>
      </c>
      <c r="E26" s="33" t="s">
        <v>11</v>
      </c>
      <c r="F26" s="33" t="s">
        <v>11</v>
      </c>
      <c r="G26" s="33" t="s">
        <v>11</v>
      </c>
      <c r="H26" s="33" t="s">
        <v>11</v>
      </c>
      <c r="I26">
        <f>INDEX(Chart!$B$4:$R$20,MATCH(B26,Chart!$A$4:$A$20,0),MATCH(C26,Chart!$B$3:$R$3,0))+INDEX(Chart!$B$4:$R$20,MATCH(C26,Chart!$A$4:$A$20,0),MATCH(D26,Chart!$B$3:$R$3,0))+INDEX(Chart!$B$4:$R$20,MATCH(D26,Chart!$A$4:$A$20,0),MATCH(E26,Chart!$B$3:$R$3,0))+INDEX(Chart!$B$4:$R$20,MATCH(E26,Chart!$A$4:$A$20,0),MATCH(F26,Chart!$B$3:$R$3,0))+INDEX(Chart!$B$4:$R$20,MATCH(F26,Chart!$A$4:$A$20,0),MATCH(G26,Chart!$B$3:$R$3,0))+INDEX(Chart!$B$4:$R$20,MATCH(G26,Chart!$A$4:$A$20,0),MATCH(H26,Chart!$B$3:$R$3,0))</f>
        <v>0</v>
      </c>
      <c r="J26" s="17">
        <f t="shared" si="0"/>
        <v>0</v>
      </c>
    </row>
    <row r="27" spans="1:14" x14ac:dyDescent="0.25">
      <c r="A27" s="39"/>
      <c r="B27" s="33" t="s">
        <v>11</v>
      </c>
      <c r="C27" s="33" t="s">
        <v>11</v>
      </c>
      <c r="D27" s="33" t="s">
        <v>11</v>
      </c>
      <c r="E27" s="33" t="s">
        <v>11</v>
      </c>
      <c r="F27" s="33" t="s">
        <v>11</v>
      </c>
      <c r="G27" s="33" t="s">
        <v>11</v>
      </c>
      <c r="H27" s="33" t="s">
        <v>11</v>
      </c>
      <c r="I27">
        <f>INDEX(Chart!$B$4:$R$20,MATCH(B27,Chart!$A$4:$A$20,0),MATCH(C27,Chart!$B$3:$R$3,0))+INDEX(Chart!$B$4:$R$20,MATCH(C27,Chart!$A$4:$A$20,0),MATCH(D27,Chart!$B$3:$R$3,0))+INDEX(Chart!$B$4:$R$20,MATCH(D27,Chart!$A$4:$A$20,0),MATCH(E27,Chart!$B$3:$R$3,0))+INDEX(Chart!$B$4:$R$20,MATCH(E27,Chart!$A$4:$A$20,0),MATCH(F27,Chart!$B$3:$R$3,0))+INDEX(Chart!$B$4:$R$20,MATCH(F27,Chart!$A$4:$A$20,0),MATCH(G27,Chart!$B$3:$R$3,0))+INDEX(Chart!$B$4:$R$20,MATCH(G27,Chart!$A$4:$A$20,0),MATCH(H27,Chart!$B$3:$R$3,0))</f>
        <v>0</v>
      </c>
      <c r="J27" s="17">
        <f t="shared" si="0"/>
        <v>0</v>
      </c>
    </row>
    <row r="28" spans="1:14" x14ac:dyDescent="0.25">
      <c r="A28" s="39"/>
      <c r="B28" s="33" t="s">
        <v>11</v>
      </c>
      <c r="C28" s="33" t="s">
        <v>11</v>
      </c>
      <c r="D28" s="33" t="s">
        <v>11</v>
      </c>
      <c r="E28" s="33" t="s">
        <v>11</v>
      </c>
      <c r="F28" s="33" t="s">
        <v>11</v>
      </c>
      <c r="G28" s="33" t="s">
        <v>11</v>
      </c>
      <c r="H28" s="33" t="s">
        <v>11</v>
      </c>
      <c r="I28">
        <f>INDEX(Chart!$B$4:$R$20,MATCH(B28,Chart!$A$4:$A$20,0),MATCH(C28,Chart!$B$3:$R$3,0))+INDEX(Chart!$B$4:$R$20,MATCH(C28,Chart!$A$4:$A$20,0),MATCH(D28,Chart!$B$3:$R$3,0))+INDEX(Chart!$B$4:$R$20,MATCH(D28,Chart!$A$4:$A$20,0),MATCH(E28,Chart!$B$3:$R$3,0))+INDEX(Chart!$B$4:$R$20,MATCH(E28,Chart!$A$4:$A$20,0),MATCH(F28,Chart!$B$3:$R$3,0))+INDEX(Chart!$B$4:$R$20,MATCH(F28,Chart!$A$4:$A$20,0),MATCH(G28,Chart!$B$3:$R$3,0))+INDEX(Chart!$B$4:$R$20,MATCH(G28,Chart!$A$4:$A$20,0),MATCH(H28,Chart!$B$3:$R$3,0))</f>
        <v>0</v>
      </c>
      <c r="J28" s="17">
        <f t="shared" si="0"/>
        <v>0</v>
      </c>
    </row>
    <row r="29" spans="1:14" x14ac:dyDescent="0.25">
      <c r="A29" s="39"/>
      <c r="B29" s="33" t="s">
        <v>11</v>
      </c>
      <c r="C29" s="33" t="s">
        <v>11</v>
      </c>
      <c r="D29" s="33" t="s">
        <v>11</v>
      </c>
      <c r="E29" s="33" t="s">
        <v>11</v>
      </c>
      <c r="F29" s="33" t="s">
        <v>11</v>
      </c>
      <c r="G29" s="33" t="s">
        <v>11</v>
      </c>
      <c r="H29" s="33" t="s">
        <v>11</v>
      </c>
      <c r="I29">
        <f>INDEX(Chart!$B$4:$R$20,MATCH(B29,Chart!$A$4:$A$20,0),MATCH(C29,Chart!$B$3:$R$3,0))+INDEX(Chart!$B$4:$R$20,MATCH(C29,Chart!$A$4:$A$20,0),MATCH(D29,Chart!$B$3:$R$3,0))+INDEX(Chart!$B$4:$R$20,MATCH(D29,Chart!$A$4:$A$20,0),MATCH(E29,Chart!$B$3:$R$3,0))+INDEX(Chart!$B$4:$R$20,MATCH(E29,Chart!$A$4:$A$20,0),MATCH(F29,Chart!$B$3:$R$3,0))+INDEX(Chart!$B$4:$R$20,MATCH(F29,Chart!$A$4:$A$20,0),MATCH(G29,Chart!$B$3:$R$3,0))+INDEX(Chart!$B$4:$R$20,MATCH(G29,Chart!$A$4:$A$20,0),MATCH(H29,Chart!$B$3:$R$3,0))</f>
        <v>0</v>
      </c>
      <c r="J29" s="17">
        <f t="shared" si="0"/>
        <v>0</v>
      </c>
    </row>
    <row r="30" spans="1:14" x14ac:dyDescent="0.25">
      <c r="A30" s="39"/>
      <c r="B30" s="33" t="s">
        <v>11</v>
      </c>
      <c r="C30" s="33" t="s">
        <v>11</v>
      </c>
      <c r="D30" s="33" t="s">
        <v>11</v>
      </c>
      <c r="E30" s="33" t="s">
        <v>11</v>
      </c>
      <c r="F30" s="33" t="s">
        <v>11</v>
      </c>
      <c r="G30" s="33" t="s">
        <v>11</v>
      </c>
      <c r="H30" s="33" t="s">
        <v>11</v>
      </c>
      <c r="I30">
        <f>INDEX(Chart!$B$4:$R$20,MATCH(B30,Chart!$A$4:$A$20,0),MATCH(C30,Chart!$B$3:$R$3,0))+INDEX(Chart!$B$4:$R$20,MATCH(C30,Chart!$A$4:$A$20,0),MATCH(D30,Chart!$B$3:$R$3,0))+INDEX(Chart!$B$4:$R$20,MATCH(D30,Chart!$A$4:$A$20,0),MATCH(E30,Chart!$B$3:$R$3,0))+INDEX(Chart!$B$4:$R$20,MATCH(E30,Chart!$A$4:$A$20,0),MATCH(F30,Chart!$B$3:$R$3,0))+INDEX(Chart!$B$4:$R$20,MATCH(F30,Chart!$A$4:$A$20,0),MATCH(G30,Chart!$B$3:$R$3,0))+INDEX(Chart!$B$4:$R$20,MATCH(G30,Chart!$A$4:$A$20,0),MATCH(H30,Chart!$B$3:$R$3,0))</f>
        <v>0</v>
      </c>
      <c r="J30" s="17">
        <f t="shared" si="0"/>
        <v>0</v>
      </c>
    </row>
    <row r="31" spans="1:14" x14ac:dyDescent="0.25">
      <c r="A31" s="39"/>
      <c r="B31" s="33" t="s">
        <v>11</v>
      </c>
      <c r="C31" s="33" t="s">
        <v>11</v>
      </c>
      <c r="D31" s="33" t="s">
        <v>11</v>
      </c>
      <c r="E31" s="33" t="s">
        <v>11</v>
      </c>
      <c r="F31" s="33" t="s">
        <v>11</v>
      </c>
      <c r="G31" s="33" t="s">
        <v>11</v>
      </c>
      <c r="H31" s="33" t="s">
        <v>11</v>
      </c>
      <c r="I31">
        <f>INDEX(Chart!$B$4:$R$20,MATCH(B31,Chart!$A$4:$A$20,0),MATCH(C31,Chart!$B$3:$R$3,0))+INDEX(Chart!$B$4:$R$20,MATCH(C31,Chart!$A$4:$A$20,0),MATCH(D31,Chart!$B$3:$R$3,0))+INDEX(Chart!$B$4:$R$20,MATCH(D31,Chart!$A$4:$A$20,0),MATCH(E31,Chart!$B$3:$R$3,0))+INDEX(Chart!$B$4:$R$20,MATCH(E31,Chart!$A$4:$A$20,0),MATCH(F31,Chart!$B$3:$R$3,0))+INDEX(Chart!$B$4:$R$20,MATCH(F31,Chart!$A$4:$A$20,0),MATCH(G31,Chart!$B$3:$R$3,0))+INDEX(Chart!$B$4:$R$20,MATCH(G31,Chart!$A$4:$A$20,0),MATCH(H31,Chart!$B$3:$R$3,0))</f>
        <v>0</v>
      </c>
      <c r="J31" s="17">
        <f t="shared" si="0"/>
        <v>0</v>
      </c>
      <c r="L31" t="s">
        <v>25</v>
      </c>
    </row>
    <row r="32" spans="1:14" x14ac:dyDescent="0.25">
      <c r="A32" s="39"/>
      <c r="B32" s="33" t="s">
        <v>11</v>
      </c>
      <c r="C32" s="33" t="s">
        <v>11</v>
      </c>
      <c r="D32" s="33" t="s">
        <v>11</v>
      </c>
      <c r="E32" s="33" t="s">
        <v>11</v>
      </c>
      <c r="F32" s="33" t="s">
        <v>11</v>
      </c>
      <c r="G32" s="33" t="s">
        <v>11</v>
      </c>
      <c r="H32" s="33" t="s">
        <v>11</v>
      </c>
      <c r="I32">
        <f>INDEX(Chart!$B$4:$R$20,MATCH(B32,Chart!$A$4:$A$20,0),MATCH(C32,Chart!$B$3:$R$3,0))+INDEX(Chart!$B$4:$R$20,MATCH(C32,Chart!$A$4:$A$20,0),MATCH(D32,Chart!$B$3:$R$3,0))+INDEX(Chart!$B$4:$R$20,MATCH(D32,Chart!$A$4:$A$20,0),MATCH(E32,Chart!$B$3:$R$3,0))+INDEX(Chart!$B$4:$R$20,MATCH(E32,Chart!$A$4:$A$20,0),MATCH(F32,Chart!$B$3:$R$3,0))+INDEX(Chart!$B$4:$R$20,MATCH(F32,Chart!$A$4:$A$20,0),MATCH(G32,Chart!$B$3:$R$3,0))+INDEX(Chart!$B$4:$R$20,MATCH(G32,Chart!$A$4:$A$20,0),MATCH(H32,Chart!$B$3:$R$3,0))</f>
        <v>0</v>
      </c>
      <c r="J32" s="17">
        <f t="shared" si="0"/>
        <v>0</v>
      </c>
      <c r="L32" t="s">
        <v>25</v>
      </c>
    </row>
    <row r="33" spans="1:12" x14ac:dyDescent="0.25">
      <c r="A33" s="16"/>
      <c r="I33" s="2"/>
      <c r="L33" t="s">
        <v>25</v>
      </c>
    </row>
    <row r="34" spans="1:12" x14ac:dyDescent="0.25">
      <c r="A34" s="16"/>
      <c r="G34" s="24" t="s">
        <v>39</v>
      </c>
      <c r="H34" s="25"/>
      <c r="I34" s="26">
        <f>SUM(I11:I32)</f>
        <v>0</v>
      </c>
      <c r="J34" s="23">
        <f>SUM(J11:J33)</f>
        <v>0</v>
      </c>
    </row>
    <row r="35" spans="1:12" x14ac:dyDescent="0.25">
      <c r="J35" s="3"/>
    </row>
    <row r="36" spans="1:12" x14ac:dyDescent="0.25">
      <c r="A36" s="20"/>
      <c r="J36" s="3"/>
    </row>
    <row r="37" spans="1:12" x14ac:dyDescent="0.25">
      <c r="A37" s="20" t="s">
        <v>41</v>
      </c>
      <c r="J37" s="3"/>
    </row>
    <row r="38" spans="1:12" x14ac:dyDescent="0.25">
      <c r="A38" s="20" t="s">
        <v>42</v>
      </c>
      <c r="J38" s="3"/>
    </row>
    <row r="39" spans="1:12" x14ac:dyDescent="0.25">
      <c r="A39" s="20" t="s">
        <v>48</v>
      </c>
      <c r="J39" s="3"/>
    </row>
    <row r="40" spans="1:12" x14ac:dyDescent="0.25">
      <c r="A40" s="20"/>
      <c r="J40" s="3"/>
    </row>
    <row r="41" spans="1:12" x14ac:dyDescent="0.25">
      <c r="A41" s="27" t="s">
        <v>37</v>
      </c>
      <c r="B41" s="28"/>
      <c r="C41" s="28"/>
      <c r="D41" s="28"/>
      <c r="E41" s="28"/>
      <c r="F41" s="28"/>
      <c r="G41" s="28"/>
      <c r="H41" s="29"/>
      <c r="J41" s="3"/>
    </row>
    <row r="42" spans="1:12" ht="13.8" thickBot="1" x14ac:dyDescent="0.3">
      <c r="A42" s="30" t="s">
        <v>43</v>
      </c>
      <c r="B42" s="31"/>
      <c r="C42" s="31"/>
      <c r="D42" s="31"/>
      <c r="E42" s="31"/>
      <c r="F42" s="31"/>
      <c r="G42" s="31"/>
      <c r="H42" s="32"/>
      <c r="J42" s="3"/>
    </row>
    <row r="43" spans="1:12" x14ac:dyDescent="0.25">
      <c r="A43" s="30"/>
      <c r="B43" s="33"/>
      <c r="C43" s="33"/>
      <c r="D43" s="33"/>
      <c r="E43" s="33"/>
      <c r="F43" s="33"/>
      <c r="G43" s="33"/>
      <c r="H43" s="34"/>
      <c r="J43" s="3"/>
    </row>
    <row r="44" spans="1:12" ht="13.8" thickBot="1" x14ac:dyDescent="0.3">
      <c r="A44" s="30" t="s">
        <v>44</v>
      </c>
      <c r="B44" s="33"/>
      <c r="C44" s="31"/>
      <c r="D44" s="31"/>
      <c r="E44" s="31"/>
      <c r="F44" s="31"/>
      <c r="G44" s="31"/>
      <c r="H44" s="32"/>
      <c r="J44" s="3"/>
    </row>
    <row r="45" spans="1:12" x14ac:dyDescent="0.25">
      <c r="A45" s="30"/>
      <c r="B45" s="33"/>
      <c r="C45" s="33"/>
      <c r="D45" s="33"/>
      <c r="E45" s="33"/>
      <c r="F45" s="33"/>
      <c r="G45" s="33"/>
      <c r="H45" s="34"/>
      <c r="J45" s="3"/>
    </row>
    <row r="46" spans="1:12" ht="13.8" thickBot="1" x14ac:dyDescent="0.3">
      <c r="A46" s="30"/>
      <c r="B46" s="33"/>
      <c r="C46" s="33"/>
      <c r="D46" s="33"/>
      <c r="E46" s="33"/>
      <c r="F46" s="35" t="s">
        <v>45</v>
      </c>
      <c r="G46" s="31"/>
      <c r="H46" s="33"/>
      <c r="I46" s="50" t="s">
        <v>47</v>
      </c>
      <c r="J46" s="23">
        <f>G46*'Reimbursement Form'!C28</f>
        <v>0</v>
      </c>
    </row>
    <row r="47" spans="1:12" x14ac:dyDescent="0.25">
      <c r="A47" s="36"/>
      <c r="B47" s="37"/>
      <c r="C47" s="37"/>
      <c r="D47" s="37"/>
      <c r="E47" s="37"/>
      <c r="F47" s="37"/>
      <c r="G47" s="37"/>
      <c r="H47" s="38"/>
      <c r="J47" s="3"/>
    </row>
    <row r="48" spans="1:12" x14ac:dyDescent="0.25">
      <c r="A48" s="20"/>
    </row>
  </sheetData>
  <phoneticPr fontId="0" type="noConversion"/>
  <dataValidations count="2">
    <dataValidation type="list" allowBlank="1" showInputMessage="1" showErrorMessage="1" sqref="C49:H57" xr:uid="{00000000-0002-0000-0000-000000000000}">
      <formula1>#REF!</formula1>
    </dataValidation>
    <dataValidation type="list" allowBlank="1" showInputMessage="1" showErrorMessage="1" sqref="B49:B57" xr:uid="{00000000-0002-0000-0000-000001000000}">
      <formula1>$A$1:$A$13</formula1>
    </dataValidation>
  </dataValidations>
  <pageMargins left="0.75" right="0.75" top="0.6" bottom="0.63" header="0.5" footer="0.5"/>
  <pageSetup scale="82" orientation="landscape" r:id="rId1"/>
  <headerFooter alignWithMargins="0"/>
  <rowBreaks count="1" manualBreakCount="1">
    <brk id="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Chart!$A$4:$A$20</xm:f>
          </x14:formula1>
          <xm:sqref>B11:H32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R28"/>
  <sheetViews>
    <sheetView topLeftCell="A7" zoomScaleNormal="100" workbookViewId="0">
      <selection activeCell="E28" sqref="E28"/>
    </sheetView>
  </sheetViews>
  <sheetFormatPr defaultRowHeight="13.2" x14ac:dyDescent="0.25"/>
  <cols>
    <col min="1" max="18" width="12.5546875" customWidth="1"/>
  </cols>
  <sheetData>
    <row r="2" spans="1:18" x14ac:dyDescent="0.25">
      <c r="A2" t="s">
        <v>10</v>
      </c>
      <c r="E2" s="18"/>
    </row>
    <row r="3" spans="1:18" x14ac:dyDescent="0.25">
      <c r="A3" s="51"/>
      <c r="B3" s="51" t="s">
        <v>60</v>
      </c>
      <c r="C3" s="51" t="s">
        <v>69</v>
      </c>
      <c r="D3" s="51" t="s">
        <v>66</v>
      </c>
      <c r="E3" s="51" t="s">
        <v>61</v>
      </c>
      <c r="F3" s="51" t="s">
        <v>62</v>
      </c>
      <c r="G3" s="51" t="s">
        <v>63</v>
      </c>
      <c r="H3" s="51" t="s">
        <v>64</v>
      </c>
      <c r="I3" s="51" t="s">
        <v>65</v>
      </c>
      <c r="J3" s="51" t="s">
        <v>57</v>
      </c>
      <c r="K3" s="51" t="s">
        <v>58</v>
      </c>
      <c r="L3" s="51" t="s">
        <v>70</v>
      </c>
      <c r="M3" s="51" t="s">
        <v>59</v>
      </c>
      <c r="N3" s="51" t="s">
        <v>71</v>
      </c>
      <c r="O3" s="51" t="s">
        <v>72</v>
      </c>
      <c r="P3" s="51" t="s">
        <v>73</v>
      </c>
      <c r="Q3" s="51" t="s">
        <v>74</v>
      </c>
      <c r="R3" s="51" t="s">
        <v>11</v>
      </c>
    </row>
    <row r="4" spans="1:18" x14ac:dyDescent="0.25">
      <c r="A4" s="52" t="s">
        <v>60</v>
      </c>
      <c r="B4" s="46">
        <v>0</v>
      </c>
      <c r="C4" s="46">
        <v>1.6</v>
      </c>
      <c r="D4" s="46">
        <v>4.5</v>
      </c>
      <c r="E4" s="46">
        <v>5.0999999999999996</v>
      </c>
      <c r="F4" s="46">
        <v>0</v>
      </c>
      <c r="G4" s="46">
        <v>0.9</v>
      </c>
      <c r="H4" s="46">
        <v>5.0999999999999996</v>
      </c>
      <c r="I4" s="46">
        <v>3.5</v>
      </c>
      <c r="J4" s="46">
        <v>1.5</v>
      </c>
      <c r="K4" s="46">
        <v>1.5</v>
      </c>
      <c r="L4" s="46">
        <v>4.5</v>
      </c>
      <c r="M4" s="46">
        <v>1.8</v>
      </c>
      <c r="N4" s="46">
        <v>1.5</v>
      </c>
      <c r="O4" s="46">
        <v>5.0999999999999996</v>
      </c>
      <c r="P4" s="46">
        <v>1.4</v>
      </c>
      <c r="Q4" s="46">
        <v>1</v>
      </c>
      <c r="R4" s="46">
        <v>0</v>
      </c>
    </row>
    <row r="5" spans="1:18" x14ac:dyDescent="0.25">
      <c r="A5" s="53" t="s">
        <v>69</v>
      </c>
      <c r="B5" s="44">
        <v>1.6</v>
      </c>
      <c r="C5" s="44">
        <v>0</v>
      </c>
      <c r="D5" s="44">
        <v>4</v>
      </c>
      <c r="E5" s="44">
        <v>3.6</v>
      </c>
      <c r="F5" s="44">
        <v>1.6</v>
      </c>
      <c r="G5" s="44">
        <v>1.4</v>
      </c>
      <c r="H5" s="44">
        <v>3.6</v>
      </c>
      <c r="I5" s="44">
        <v>4.4000000000000004</v>
      </c>
      <c r="J5" s="44">
        <v>0.3</v>
      </c>
      <c r="K5" s="44">
        <v>0.3</v>
      </c>
      <c r="L5" s="44">
        <v>4</v>
      </c>
      <c r="M5" s="44">
        <v>2.4</v>
      </c>
      <c r="N5" s="44">
        <v>0.3</v>
      </c>
      <c r="O5" s="44">
        <v>5.6</v>
      </c>
      <c r="P5" s="44">
        <v>1.9</v>
      </c>
      <c r="Q5" s="44">
        <v>0.7</v>
      </c>
      <c r="R5" s="44">
        <v>0</v>
      </c>
    </row>
    <row r="6" spans="1:18" x14ac:dyDescent="0.25">
      <c r="A6" s="52" t="s">
        <v>66</v>
      </c>
      <c r="B6" s="45">
        <v>4.5</v>
      </c>
      <c r="C6" s="45">
        <v>4</v>
      </c>
      <c r="D6" s="45">
        <v>0</v>
      </c>
      <c r="E6" s="45">
        <v>7.6</v>
      </c>
      <c r="F6" s="45">
        <v>4.5</v>
      </c>
      <c r="G6" s="45">
        <v>3.8</v>
      </c>
      <c r="H6" s="45">
        <v>7.6</v>
      </c>
      <c r="I6" s="45">
        <v>1</v>
      </c>
      <c r="J6" s="45">
        <v>4</v>
      </c>
      <c r="K6" s="45">
        <v>4</v>
      </c>
      <c r="L6" s="45">
        <v>0.6</v>
      </c>
      <c r="M6" s="45">
        <v>2.1</v>
      </c>
      <c r="N6" s="45">
        <v>4.4000000000000004</v>
      </c>
      <c r="O6" s="45">
        <v>2</v>
      </c>
      <c r="P6" s="45">
        <v>2.2999999999999998</v>
      </c>
      <c r="Q6" s="45">
        <v>4</v>
      </c>
      <c r="R6" s="45">
        <v>0</v>
      </c>
    </row>
    <row r="7" spans="1:18" x14ac:dyDescent="0.25">
      <c r="A7" s="53" t="s">
        <v>61</v>
      </c>
      <c r="B7" s="44">
        <v>5.0999999999999996</v>
      </c>
      <c r="C7" s="44">
        <v>3.6</v>
      </c>
      <c r="D7" s="44">
        <v>7.6</v>
      </c>
      <c r="E7" s="44">
        <v>0</v>
      </c>
      <c r="F7" s="44">
        <v>5.0999999999999996</v>
      </c>
      <c r="G7" s="44">
        <v>4.5</v>
      </c>
      <c r="H7" s="44">
        <v>0.1</v>
      </c>
      <c r="I7" s="44">
        <v>7.3</v>
      </c>
      <c r="J7" s="44">
        <v>3.7</v>
      </c>
      <c r="K7" s="44">
        <v>3.5</v>
      </c>
      <c r="L7" s="44">
        <v>7.6</v>
      </c>
      <c r="M7" s="44">
        <v>5.8</v>
      </c>
      <c r="N7" s="44">
        <v>3.4</v>
      </c>
      <c r="O7" s="44">
        <v>9</v>
      </c>
      <c r="P7" s="44">
        <v>5</v>
      </c>
      <c r="Q7" s="44">
        <v>4</v>
      </c>
      <c r="R7" s="44">
        <v>0</v>
      </c>
    </row>
    <row r="8" spans="1:18" x14ac:dyDescent="0.25">
      <c r="A8" s="52" t="s">
        <v>62</v>
      </c>
      <c r="B8" s="46">
        <v>0</v>
      </c>
      <c r="C8" s="46">
        <v>1.6</v>
      </c>
      <c r="D8" s="46">
        <v>4.5</v>
      </c>
      <c r="E8" s="46">
        <v>5.0999999999999996</v>
      </c>
      <c r="F8" s="46">
        <v>0</v>
      </c>
      <c r="G8" s="46">
        <v>0.9</v>
      </c>
      <c r="H8" s="46">
        <v>5.0999999999999996</v>
      </c>
      <c r="I8" s="46">
        <v>3.5</v>
      </c>
      <c r="J8" s="46">
        <v>1.5</v>
      </c>
      <c r="K8" s="46">
        <v>1.5</v>
      </c>
      <c r="L8" s="46">
        <v>4.5</v>
      </c>
      <c r="M8" s="46">
        <v>1.8</v>
      </c>
      <c r="N8" s="46">
        <v>1.5</v>
      </c>
      <c r="O8" s="46">
        <v>5.0999999999999996</v>
      </c>
      <c r="P8" s="46">
        <v>1.4</v>
      </c>
      <c r="Q8" s="46">
        <v>1</v>
      </c>
      <c r="R8" s="46">
        <v>0</v>
      </c>
    </row>
    <row r="9" spans="1:18" x14ac:dyDescent="0.25">
      <c r="A9" s="53" t="s">
        <v>63</v>
      </c>
      <c r="B9" s="44">
        <v>0.9</v>
      </c>
      <c r="C9" s="44">
        <v>1.4</v>
      </c>
      <c r="D9" s="44">
        <v>3.8</v>
      </c>
      <c r="E9" s="44">
        <v>4.5</v>
      </c>
      <c r="F9" s="44">
        <v>0.9</v>
      </c>
      <c r="G9" s="44">
        <v>0</v>
      </c>
      <c r="H9" s="44">
        <v>4.5999999999999996</v>
      </c>
      <c r="I9" s="44">
        <v>2.8</v>
      </c>
      <c r="J9" s="44">
        <v>1.4</v>
      </c>
      <c r="K9" s="44">
        <v>1.4</v>
      </c>
      <c r="L9" s="44">
        <v>3.8</v>
      </c>
      <c r="M9" s="44">
        <v>1.3</v>
      </c>
      <c r="N9" s="44">
        <v>1.4</v>
      </c>
      <c r="O9" s="44">
        <v>4.5999999999999996</v>
      </c>
      <c r="P9" s="44">
        <v>0.8</v>
      </c>
      <c r="Q9" s="44">
        <v>1</v>
      </c>
      <c r="R9" s="44">
        <v>0</v>
      </c>
    </row>
    <row r="10" spans="1:18" x14ac:dyDescent="0.25">
      <c r="A10" s="52" t="s">
        <v>64</v>
      </c>
      <c r="B10" s="46">
        <v>5.0999999999999996</v>
      </c>
      <c r="C10" s="46">
        <v>3.6</v>
      </c>
      <c r="D10" s="46">
        <v>7.6</v>
      </c>
      <c r="E10" s="46">
        <v>0.1</v>
      </c>
      <c r="F10" s="46">
        <v>5.0999999999999996</v>
      </c>
      <c r="G10" s="46">
        <v>4.5999999999999996</v>
      </c>
      <c r="H10" s="46">
        <v>0</v>
      </c>
      <c r="I10" s="46">
        <v>7.3</v>
      </c>
      <c r="J10" s="46">
        <v>3.4</v>
      </c>
      <c r="K10" s="46">
        <v>3.3</v>
      </c>
      <c r="L10" s="46">
        <v>7.6</v>
      </c>
      <c r="M10" s="46">
        <v>5.6</v>
      </c>
      <c r="N10" s="46">
        <v>3.4</v>
      </c>
      <c r="O10" s="46">
        <v>9</v>
      </c>
      <c r="P10" s="46">
        <v>5</v>
      </c>
      <c r="Q10" s="46">
        <v>4</v>
      </c>
      <c r="R10" s="46">
        <v>0</v>
      </c>
    </row>
    <row r="11" spans="1:18" x14ac:dyDescent="0.25">
      <c r="A11" s="53" t="s">
        <v>65</v>
      </c>
      <c r="B11" s="44">
        <v>3.5</v>
      </c>
      <c r="C11" s="44">
        <v>4.4000000000000004</v>
      </c>
      <c r="D11" s="44">
        <v>1</v>
      </c>
      <c r="E11" s="44">
        <v>7.3</v>
      </c>
      <c r="F11" s="44">
        <v>3.5</v>
      </c>
      <c r="G11" s="44">
        <v>2.8</v>
      </c>
      <c r="H11" s="44">
        <v>7.3</v>
      </c>
      <c r="I11" s="44">
        <v>0</v>
      </c>
      <c r="J11" s="44">
        <v>4</v>
      </c>
      <c r="K11" s="44">
        <v>4</v>
      </c>
      <c r="L11" s="44">
        <v>1.4</v>
      </c>
      <c r="M11" s="44">
        <v>2.2000000000000002</v>
      </c>
      <c r="N11" s="44">
        <v>4.3</v>
      </c>
      <c r="O11" s="44">
        <v>3</v>
      </c>
      <c r="P11" s="44">
        <v>2</v>
      </c>
      <c r="Q11" s="44">
        <v>3</v>
      </c>
      <c r="R11" s="44">
        <v>0</v>
      </c>
    </row>
    <row r="12" spans="1:18" x14ac:dyDescent="0.25">
      <c r="A12" s="52" t="s">
        <v>57</v>
      </c>
      <c r="B12" s="46">
        <v>1.5</v>
      </c>
      <c r="C12" s="46">
        <v>0.3</v>
      </c>
      <c r="D12" s="46">
        <v>4</v>
      </c>
      <c r="E12" s="46">
        <v>3.7</v>
      </c>
      <c r="F12" s="46">
        <v>1.5</v>
      </c>
      <c r="G12" s="46">
        <v>1.4</v>
      </c>
      <c r="H12" s="46">
        <v>3.4</v>
      </c>
      <c r="I12" s="46">
        <v>4</v>
      </c>
      <c r="J12" s="46">
        <v>0</v>
      </c>
      <c r="K12" s="47">
        <v>0.3</v>
      </c>
      <c r="L12" s="47">
        <v>4</v>
      </c>
      <c r="M12" s="47">
        <v>2.2999999999999998</v>
      </c>
      <c r="N12" s="47">
        <v>0.2</v>
      </c>
      <c r="O12" s="47">
        <v>6</v>
      </c>
      <c r="P12" s="47">
        <v>2</v>
      </c>
      <c r="Q12" s="47">
        <v>0.7</v>
      </c>
      <c r="R12" s="46">
        <v>0</v>
      </c>
    </row>
    <row r="13" spans="1:18" x14ac:dyDescent="0.25">
      <c r="A13" s="53" t="s">
        <v>58</v>
      </c>
      <c r="B13" s="43">
        <v>1.5</v>
      </c>
      <c r="C13" s="43">
        <v>0.3</v>
      </c>
      <c r="D13" s="43">
        <v>4</v>
      </c>
      <c r="E13" s="43">
        <v>3.5</v>
      </c>
      <c r="F13" s="43">
        <v>1.5</v>
      </c>
      <c r="G13" s="43">
        <v>1.4</v>
      </c>
      <c r="H13" s="43">
        <v>3.3</v>
      </c>
      <c r="I13" s="43">
        <v>4</v>
      </c>
      <c r="J13" s="43">
        <v>0.3</v>
      </c>
      <c r="K13" s="43">
        <v>0</v>
      </c>
      <c r="L13" s="43">
        <v>4</v>
      </c>
      <c r="M13" s="43">
        <v>2.2999999999999998</v>
      </c>
      <c r="N13" s="43">
        <v>0.3</v>
      </c>
      <c r="O13" s="43">
        <v>6</v>
      </c>
      <c r="P13" s="43">
        <v>2</v>
      </c>
      <c r="Q13" s="43">
        <v>1</v>
      </c>
      <c r="R13" s="43">
        <v>0</v>
      </c>
    </row>
    <row r="14" spans="1:18" x14ac:dyDescent="0.25">
      <c r="A14" s="52" t="s">
        <v>70</v>
      </c>
      <c r="B14" s="45">
        <v>4.5</v>
      </c>
      <c r="C14" s="45">
        <v>4</v>
      </c>
      <c r="D14" s="45">
        <v>0.6</v>
      </c>
      <c r="E14" s="45">
        <v>7.6</v>
      </c>
      <c r="F14" s="45">
        <v>4.5</v>
      </c>
      <c r="G14" s="45">
        <v>3.8</v>
      </c>
      <c r="H14" s="45">
        <v>7.6</v>
      </c>
      <c r="I14" s="45">
        <v>1.4</v>
      </c>
      <c r="J14" s="45">
        <v>4</v>
      </c>
      <c r="K14" s="45">
        <v>4</v>
      </c>
      <c r="L14" s="45">
        <v>0</v>
      </c>
      <c r="M14" s="45">
        <v>2</v>
      </c>
      <c r="N14" s="45">
        <v>4.4000000000000004</v>
      </c>
      <c r="O14" s="45">
        <v>2</v>
      </c>
      <c r="P14" s="45">
        <v>2.2999999999999998</v>
      </c>
      <c r="Q14" s="45">
        <v>4</v>
      </c>
      <c r="R14" s="45">
        <v>0</v>
      </c>
    </row>
    <row r="15" spans="1:18" x14ac:dyDescent="0.25">
      <c r="A15" s="53" t="s">
        <v>59</v>
      </c>
      <c r="B15" s="43">
        <v>1.8</v>
      </c>
      <c r="C15" s="43">
        <v>2.4</v>
      </c>
      <c r="D15" s="43">
        <v>2.1</v>
      </c>
      <c r="E15" s="43">
        <v>5.8</v>
      </c>
      <c r="F15" s="43">
        <v>1.8</v>
      </c>
      <c r="G15" s="43">
        <v>1.3</v>
      </c>
      <c r="H15" s="43">
        <v>5.6</v>
      </c>
      <c r="I15" s="43">
        <v>2.2000000000000002</v>
      </c>
      <c r="J15" s="43">
        <v>2.2999999999999998</v>
      </c>
      <c r="K15" s="49">
        <v>2.2999999999999998</v>
      </c>
      <c r="L15" s="49">
        <v>2</v>
      </c>
      <c r="M15" s="49">
        <v>0</v>
      </c>
      <c r="N15" s="49">
        <v>2.5</v>
      </c>
      <c r="O15" s="49">
        <v>3.5</v>
      </c>
      <c r="P15" s="49">
        <v>0.4</v>
      </c>
      <c r="Q15" s="49">
        <v>1.8</v>
      </c>
      <c r="R15" s="43">
        <v>0</v>
      </c>
    </row>
    <row r="16" spans="1:18" x14ac:dyDescent="0.25">
      <c r="A16" s="52" t="s">
        <v>71</v>
      </c>
      <c r="B16" s="45">
        <v>1.5</v>
      </c>
      <c r="C16" s="45">
        <v>0.3</v>
      </c>
      <c r="D16" s="45">
        <v>4.4000000000000004</v>
      </c>
      <c r="E16" s="45">
        <v>3.4</v>
      </c>
      <c r="F16" s="45">
        <v>1.5</v>
      </c>
      <c r="G16" s="45">
        <v>1.4</v>
      </c>
      <c r="H16" s="45">
        <v>3.4</v>
      </c>
      <c r="I16" s="45">
        <v>4.3</v>
      </c>
      <c r="J16" s="45">
        <v>0.2</v>
      </c>
      <c r="K16" s="54">
        <v>0.3</v>
      </c>
      <c r="L16" s="54">
        <v>4.4000000000000004</v>
      </c>
      <c r="M16" s="54">
        <v>2.5</v>
      </c>
      <c r="N16" s="54">
        <v>0</v>
      </c>
      <c r="O16" s="54">
        <v>6</v>
      </c>
      <c r="P16" s="54">
        <v>2</v>
      </c>
      <c r="Q16" s="54">
        <v>1</v>
      </c>
      <c r="R16" s="45">
        <v>0</v>
      </c>
    </row>
    <row r="17" spans="1:18" x14ac:dyDescent="0.25">
      <c r="A17" s="53" t="s">
        <v>72</v>
      </c>
      <c r="B17" s="43">
        <v>5.0999999999999996</v>
      </c>
      <c r="C17" s="43">
        <v>5.6</v>
      </c>
      <c r="D17" s="43">
        <v>2</v>
      </c>
      <c r="E17" s="43">
        <v>9</v>
      </c>
      <c r="F17" s="43">
        <v>5.0999999999999996</v>
      </c>
      <c r="G17" s="43">
        <v>4.5999999999999996</v>
      </c>
      <c r="H17" s="43">
        <v>9</v>
      </c>
      <c r="I17" s="43">
        <v>3</v>
      </c>
      <c r="J17" s="43">
        <v>6</v>
      </c>
      <c r="K17" s="43">
        <v>6</v>
      </c>
      <c r="L17" s="43">
        <v>2</v>
      </c>
      <c r="M17" s="43">
        <v>3.5</v>
      </c>
      <c r="N17" s="43">
        <v>6</v>
      </c>
      <c r="O17" s="43">
        <v>0</v>
      </c>
      <c r="P17" s="43">
        <v>4</v>
      </c>
      <c r="Q17" s="43">
        <v>5</v>
      </c>
      <c r="R17" s="43">
        <v>0</v>
      </c>
    </row>
    <row r="18" spans="1:18" x14ac:dyDescent="0.25">
      <c r="A18" s="52" t="s">
        <v>73</v>
      </c>
      <c r="B18" s="45">
        <v>1.4</v>
      </c>
      <c r="C18" s="45">
        <v>1.9</v>
      </c>
      <c r="D18" s="45">
        <v>2.2999999999999998</v>
      </c>
      <c r="E18" s="45">
        <v>5</v>
      </c>
      <c r="F18" s="45">
        <v>1.4</v>
      </c>
      <c r="G18" s="45">
        <v>0.8</v>
      </c>
      <c r="H18" s="45">
        <v>5</v>
      </c>
      <c r="I18" s="45">
        <v>2</v>
      </c>
      <c r="J18" s="45">
        <v>2</v>
      </c>
      <c r="K18" s="54">
        <v>2</v>
      </c>
      <c r="L18" s="54">
        <v>2.2999999999999998</v>
      </c>
      <c r="M18" s="54">
        <v>0.4</v>
      </c>
      <c r="N18" s="54">
        <v>2</v>
      </c>
      <c r="O18" s="54">
        <v>4</v>
      </c>
      <c r="P18" s="54">
        <v>0</v>
      </c>
      <c r="Q18" s="54">
        <v>2</v>
      </c>
      <c r="R18" s="45">
        <v>0</v>
      </c>
    </row>
    <row r="19" spans="1:18" x14ac:dyDescent="0.25">
      <c r="A19" s="53" t="s">
        <v>74</v>
      </c>
      <c r="B19" s="43">
        <v>1</v>
      </c>
      <c r="C19" s="43">
        <v>0.7</v>
      </c>
      <c r="D19" s="43">
        <v>4</v>
      </c>
      <c r="E19" s="43">
        <v>4</v>
      </c>
      <c r="F19" s="43">
        <v>1</v>
      </c>
      <c r="G19" s="43">
        <v>1</v>
      </c>
      <c r="H19" s="43">
        <v>4</v>
      </c>
      <c r="I19" s="43">
        <v>3</v>
      </c>
      <c r="J19" s="43">
        <v>0.7</v>
      </c>
      <c r="K19" s="43">
        <v>1</v>
      </c>
      <c r="L19" s="43">
        <v>4</v>
      </c>
      <c r="M19" s="43">
        <v>1.8</v>
      </c>
      <c r="N19" s="43">
        <v>1</v>
      </c>
      <c r="O19" s="43">
        <v>5</v>
      </c>
      <c r="P19" s="43">
        <v>2</v>
      </c>
      <c r="Q19" s="43">
        <v>0</v>
      </c>
      <c r="R19" s="43">
        <v>0</v>
      </c>
    </row>
    <row r="20" spans="1:18" x14ac:dyDescent="0.25">
      <c r="A20" s="55" t="s">
        <v>11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48">
        <v>0</v>
      </c>
    </row>
    <row r="21" spans="1:18" x14ac:dyDescent="0.25">
      <c r="A21" t="s">
        <v>2</v>
      </c>
      <c r="C21" s="17">
        <v>0.72499999999999998</v>
      </c>
    </row>
    <row r="23" spans="1:18" x14ac:dyDescent="0.25">
      <c r="A23" s="18" t="s">
        <v>53</v>
      </c>
    </row>
    <row r="24" spans="1:18" x14ac:dyDescent="0.25">
      <c r="A24" s="18" t="s">
        <v>54</v>
      </c>
    </row>
    <row r="25" spans="1:18" x14ac:dyDescent="0.25">
      <c r="A25" s="18" t="s">
        <v>55</v>
      </c>
    </row>
    <row r="26" spans="1:18" x14ac:dyDescent="0.25">
      <c r="A26" s="18" t="s">
        <v>67</v>
      </c>
    </row>
    <row r="27" spans="1:18" x14ac:dyDescent="0.25">
      <c r="A27" s="18" t="s">
        <v>68</v>
      </c>
    </row>
    <row r="28" spans="1:18" x14ac:dyDescent="0.25">
      <c r="A28" s="18" t="s">
        <v>77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K58"/>
  <sheetViews>
    <sheetView topLeftCell="A2" zoomScaleNormal="100" workbookViewId="0">
      <selection activeCell="F36" sqref="F36:K36"/>
    </sheetView>
  </sheetViews>
  <sheetFormatPr defaultRowHeight="13.2" x14ac:dyDescent="0.25"/>
  <cols>
    <col min="2" max="2" width="10.109375" bestFit="1" customWidth="1"/>
  </cols>
  <sheetData>
    <row r="1" spans="1:11" ht="22.8" x14ac:dyDescent="0.4">
      <c r="A1" s="4"/>
      <c r="B1" s="4"/>
      <c r="C1" s="4"/>
      <c r="D1" s="5"/>
      <c r="E1" s="5"/>
      <c r="F1" s="6" t="s">
        <v>56</v>
      </c>
      <c r="G1" s="6"/>
      <c r="H1" s="5"/>
      <c r="I1" s="4"/>
      <c r="J1" s="4"/>
      <c r="K1" s="4"/>
    </row>
    <row r="2" spans="1:11" ht="22.8" x14ac:dyDescent="0.4">
      <c r="A2" s="4"/>
      <c r="B2" s="4"/>
      <c r="C2" s="4"/>
      <c r="D2" s="5"/>
      <c r="E2" s="5"/>
      <c r="F2" s="6" t="s">
        <v>12</v>
      </c>
      <c r="G2" s="6"/>
      <c r="H2" s="5"/>
      <c r="I2" s="4"/>
      <c r="J2" s="4"/>
      <c r="K2" s="4"/>
    </row>
    <row r="3" spans="1:11" ht="23.4" thickBot="1" x14ac:dyDescent="0.45">
      <c r="A3" s="7"/>
      <c r="B3" s="7"/>
      <c r="C3" s="7"/>
      <c r="D3" s="8"/>
      <c r="E3" s="8" t="s">
        <v>13</v>
      </c>
      <c r="F3" s="9"/>
      <c r="G3" s="8"/>
      <c r="H3" s="8"/>
      <c r="I3" s="7"/>
      <c r="J3" s="7"/>
      <c r="K3" s="7"/>
    </row>
    <row r="4" spans="1:11" ht="30.6" customHeight="1" x14ac:dyDescent="0.4">
      <c r="A4" s="57" t="s">
        <v>49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5.6" x14ac:dyDescent="0.3">
      <c r="A5" s="4"/>
      <c r="B5" s="4"/>
      <c r="C5" s="4"/>
      <c r="D5" s="4"/>
      <c r="E5" s="10"/>
      <c r="F5" s="10"/>
      <c r="G5" s="10"/>
      <c r="H5" s="4"/>
      <c r="I5" s="4"/>
      <c r="J5" s="4"/>
      <c r="K5" s="4"/>
    </row>
    <row r="6" spans="1:11" ht="15.6" x14ac:dyDescent="0.3">
      <c r="A6" s="4" t="s">
        <v>14</v>
      </c>
      <c r="B6" s="4"/>
      <c r="C6" s="10"/>
      <c r="D6" s="11"/>
      <c r="E6" s="11"/>
      <c r="F6" s="12"/>
      <c r="G6" s="10"/>
      <c r="H6" s="4"/>
      <c r="I6" s="4"/>
      <c r="J6" s="4"/>
      <c r="K6" s="4"/>
    </row>
    <row r="7" spans="1:11" ht="15.6" x14ac:dyDescent="0.3">
      <c r="A7" s="13" t="s">
        <v>15</v>
      </c>
      <c r="B7" s="13"/>
      <c r="C7" s="13"/>
      <c r="D7" s="13"/>
      <c r="E7" s="4"/>
      <c r="F7" s="4"/>
      <c r="G7" s="4"/>
      <c r="H7" s="4"/>
      <c r="I7" s="4"/>
      <c r="J7" s="4"/>
      <c r="K7" s="4"/>
    </row>
    <row r="8" spans="1:11" ht="15.6" x14ac:dyDescent="0.3">
      <c r="A8" s="4"/>
      <c r="B8" s="4"/>
      <c r="C8" s="4"/>
      <c r="D8" s="4"/>
      <c r="E8" s="4"/>
      <c r="F8" s="4"/>
      <c r="G8" s="4"/>
      <c r="H8" s="10"/>
      <c r="I8" s="4"/>
      <c r="J8" s="4"/>
      <c r="K8" s="4"/>
    </row>
    <row r="9" spans="1:11" ht="15.6" x14ac:dyDescent="0.3">
      <c r="A9" s="4" t="s">
        <v>16</v>
      </c>
      <c r="B9" s="4"/>
      <c r="C9" s="4"/>
      <c r="D9" s="62"/>
      <c r="E9" s="62"/>
      <c r="F9" s="62"/>
      <c r="G9" s="4"/>
      <c r="H9" s="10"/>
      <c r="I9" s="4"/>
      <c r="J9" s="4"/>
      <c r="K9" s="4"/>
    </row>
    <row r="10" spans="1:11" ht="15.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33.75" customHeight="1" x14ac:dyDescent="0.3">
      <c r="A11" s="4" t="s">
        <v>17</v>
      </c>
      <c r="B11" s="4"/>
      <c r="C11" s="4"/>
      <c r="D11" s="33"/>
      <c r="E11" s="33"/>
      <c r="F11" s="33"/>
      <c r="G11" s="33"/>
      <c r="H11" s="33"/>
      <c r="I11" s="33"/>
      <c r="J11" s="33"/>
      <c r="K11" s="33"/>
    </row>
    <row r="12" spans="1:11" ht="15.6" x14ac:dyDescent="0.3">
      <c r="A12" s="4"/>
      <c r="B12" s="4"/>
      <c r="C12" s="4"/>
      <c r="D12" s="4"/>
      <c r="E12" s="4"/>
      <c r="F12" s="4"/>
      <c r="G12" s="4" t="s">
        <v>25</v>
      </c>
      <c r="H12" s="4"/>
      <c r="I12" s="4"/>
      <c r="J12" s="4"/>
      <c r="K12" s="4"/>
    </row>
    <row r="13" spans="1:11" ht="15.6" x14ac:dyDescent="0.3">
      <c r="A13" s="4" t="s">
        <v>18</v>
      </c>
      <c r="B13" s="4"/>
      <c r="C13" s="4" t="s">
        <v>19</v>
      </c>
      <c r="D13" s="58" t="s">
        <v>25</v>
      </c>
      <c r="E13" s="58"/>
      <c r="F13" s="58"/>
      <c r="G13" s="58"/>
      <c r="H13" s="58"/>
      <c r="I13" s="58"/>
      <c r="J13" s="58"/>
      <c r="K13" s="58"/>
    </row>
    <row r="14" spans="1:11" ht="15.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6" x14ac:dyDescent="0.3">
      <c r="A15" s="4" t="s">
        <v>18</v>
      </c>
      <c r="B15" s="4"/>
      <c r="C15" s="4" t="s">
        <v>20</v>
      </c>
      <c r="D15" s="58" t="s">
        <v>25</v>
      </c>
      <c r="E15" s="58"/>
      <c r="F15" s="58"/>
      <c r="G15" s="58"/>
      <c r="H15" s="58"/>
      <c r="I15" s="58"/>
      <c r="J15" s="58"/>
      <c r="K15" s="58"/>
    </row>
    <row r="16" spans="1:11" ht="15.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6" x14ac:dyDescent="0.3">
      <c r="A17" s="4" t="s">
        <v>21</v>
      </c>
      <c r="B17" s="4"/>
      <c r="C17" s="4"/>
      <c r="D17" s="58" t="s">
        <v>25</v>
      </c>
      <c r="E17" s="58"/>
      <c r="F17" s="58"/>
      <c r="G17" s="58"/>
      <c r="H17" s="58"/>
      <c r="I17" s="58"/>
      <c r="J17" s="58"/>
      <c r="K17" s="58"/>
    </row>
    <row r="18" spans="1:11" ht="13.8" thickBo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6" x14ac:dyDescent="0.3">
      <c r="A20" s="4" t="s">
        <v>22</v>
      </c>
      <c r="B20" s="4"/>
      <c r="C20" s="4"/>
      <c r="D20" s="62" t="s">
        <v>25</v>
      </c>
      <c r="E20" s="62"/>
      <c r="F20" s="62"/>
      <c r="G20" s="4"/>
      <c r="H20" s="4"/>
      <c r="I20" s="4"/>
      <c r="J20" s="4"/>
      <c r="K20" s="4"/>
    </row>
    <row r="21" spans="1:11" x14ac:dyDescent="0.25">
      <c r="A21" s="13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5.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5.6" x14ac:dyDescent="0.3">
      <c r="A23" s="4" t="s">
        <v>40</v>
      </c>
      <c r="B23" s="4"/>
      <c r="C23" s="4"/>
      <c r="D23" s="59">
        <f>'Input Mileage'!I34+'Input Mileage'!G46</f>
        <v>0</v>
      </c>
      <c r="E23" s="59"/>
      <c r="F23" s="59"/>
      <c r="G23" s="4"/>
      <c r="H23" s="4"/>
      <c r="I23" s="4"/>
      <c r="J23" s="4"/>
      <c r="K23" s="4"/>
    </row>
    <row r="24" spans="1:11" ht="15.6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5.6" x14ac:dyDescent="0.3">
      <c r="A25" s="4" t="s">
        <v>24</v>
      </c>
      <c r="B25" s="4"/>
      <c r="C25" s="4"/>
      <c r="D25" s="4" t="s">
        <v>25</v>
      </c>
      <c r="E25" s="4"/>
      <c r="F25" s="58" t="s">
        <v>25</v>
      </c>
      <c r="G25" s="58"/>
      <c r="H25" s="58"/>
      <c r="I25" s="58"/>
      <c r="J25" s="58"/>
      <c r="K25" s="58"/>
    </row>
    <row r="26" spans="1:11" ht="15.6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.6" x14ac:dyDescent="0.3">
      <c r="A27" s="4" t="s">
        <v>75</v>
      </c>
      <c r="B27" s="4"/>
      <c r="C27" s="4"/>
      <c r="D27" s="4"/>
      <c r="E27" s="4"/>
      <c r="F27" s="61">
        <f>D23*C28</f>
        <v>0</v>
      </c>
      <c r="G27" s="61"/>
      <c r="H27" s="61"/>
      <c r="I27" s="61"/>
      <c r="J27" s="61"/>
      <c r="K27" s="61"/>
    </row>
    <row r="28" spans="1:11" ht="15.6" x14ac:dyDescent="0.3">
      <c r="A28" s="13" t="s">
        <v>76</v>
      </c>
      <c r="B28" s="42">
        <v>45658</v>
      </c>
      <c r="C28" s="22">
        <v>0.72499999999999998</v>
      </c>
      <c r="D28" s="4"/>
      <c r="E28" s="4"/>
      <c r="F28" s="4"/>
      <c r="G28" s="4"/>
      <c r="H28" s="4"/>
      <c r="I28" s="4"/>
      <c r="J28" s="4"/>
      <c r="K28" s="4"/>
    </row>
    <row r="29" spans="1:11" ht="15.6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15.6" x14ac:dyDescent="0.3">
      <c r="A30" s="4" t="s">
        <v>26</v>
      </c>
      <c r="B30" s="4"/>
      <c r="C30" s="4"/>
      <c r="D30" s="4"/>
      <c r="E30" s="4"/>
      <c r="F30" s="60"/>
      <c r="G30" s="60"/>
      <c r="H30" s="60"/>
      <c r="I30" s="60"/>
      <c r="J30" s="60"/>
      <c r="K30" s="60"/>
    </row>
    <row r="31" spans="1:11" ht="15.6" x14ac:dyDescent="0.3">
      <c r="A31" s="13" t="s">
        <v>27</v>
      </c>
      <c r="B31" s="13"/>
      <c r="C31" s="13"/>
      <c r="D31" s="4"/>
      <c r="E31" s="4"/>
      <c r="F31" s="4"/>
      <c r="G31" s="4"/>
      <c r="H31" s="4"/>
      <c r="I31" s="4"/>
      <c r="J31" s="4"/>
      <c r="K31" s="4"/>
    </row>
    <row r="32" spans="1:11" ht="15.6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5.6" x14ac:dyDescent="0.3">
      <c r="A33" s="4" t="s">
        <v>28</v>
      </c>
      <c r="B33" s="4"/>
      <c r="C33" s="4"/>
      <c r="D33" s="4"/>
      <c r="E33" s="4"/>
      <c r="F33" s="61">
        <f>F27+F30</f>
        <v>0</v>
      </c>
      <c r="G33" s="61"/>
      <c r="H33" s="61"/>
      <c r="I33" s="61"/>
      <c r="J33" s="61"/>
      <c r="K33" s="61"/>
    </row>
    <row r="34" spans="1:11" ht="16.2" thickBot="1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5.6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5.6" x14ac:dyDescent="0.3">
      <c r="A36" s="4" t="s">
        <v>29</v>
      </c>
      <c r="B36" s="4"/>
      <c r="C36" s="4"/>
      <c r="D36" s="4"/>
      <c r="E36" s="4"/>
      <c r="F36" s="58"/>
      <c r="G36" s="58"/>
      <c r="H36" s="58"/>
      <c r="I36" s="58"/>
      <c r="J36" s="58"/>
      <c r="K36" s="58"/>
    </row>
    <row r="37" spans="1:11" ht="15.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6.2" thickBo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5.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5.6" x14ac:dyDescent="0.3">
      <c r="A40" s="4" t="s">
        <v>30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5.6" x14ac:dyDescent="0.3">
      <c r="A41" s="13" t="s">
        <v>31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5.6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5.6" x14ac:dyDescent="0.3">
      <c r="A43" s="4" t="s">
        <v>32</v>
      </c>
      <c r="B43" s="4"/>
      <c r="C43" s="4"/>
      <c r="D43" s="4"/>
      <c r="E43" s="4"/>
      <c r="F43" s="58"/>
      <c r="G43" s="58"/>
      <c r="H43" s="58"/>
      <c r="I43" s="58"/>
      <c r="J43" s="58"/>
      <c r="K43" s="58"/>
    </row>
    <row r="44" spans="1:11" ht="15.6" x14ac:dyDescent="0.3">
      <c r="A44" s="4"/>
      <c r="B44" s="4"/>
      <c r="C44" s="4"/>
      <c r="D44" s="4"/>
      <c r="E44" s="4"/>
      <c r="F44" s="13" t="s">
        <v>33</v>
      </c>
      <c r="G44" s="13"/>
      <c r="H44" s="4"/>
      <c r="I44" s="4"/>
      <c r="J44" s="4"/>
      <c r="K44" s="4"/>
    </row>
    <row r="45" spans="1:11" ht="15.6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5.6" x14ac:dyDescent="0.3">
      <c r="A46" s="4" t="s">
        <v>34</v>
      </c>
      <c r="B46" s="4"/>
      <c r="C46" s="4"/>
      <c r="D46" s="4"/>
      <c r="E46" s="4"/>
      <c r="F46" s="58"/>
      <c r="G46" s="58"/>
      <c r="H46" s="58"/>
      <c r="I46" s="58"/>
      <c r="J46" s="58"/>
      <c r="K46" s="58"/>
    </row>
    <row r="47" spans="1:11" ht="15.6" x14ac:dyDescent="0.3">
      <c r="A47" s="4"/>
      <c r="B47" s="4"/>
      <c r="C47" s="4"/>
      <c r="D47" s="4"/>
      <c r="E47" s="4"/>
      <c r="F47" s="13" t="s">
        <v>35</v>
      </c>
      <c r="G47" s="13"/>
      <c r="H47" s="13"/>
      <c r="I47" s="13"/>
      <c r="J47" s="4"/>
      <c r="K47" s="4"/>
    </row>
    <row r="48" spans="1:11" ht="16.2" thickBot="1" x14ac:dyDescent="0.3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15.6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13" t="s">
        <v>50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3" t="s">
        <v>51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3"/>
    </row>
    <row r="57" spans="1:11" ht="15.6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5.6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</sheetData>
  <mergeCells count="14">
    <mergeCell ref="A4:K4"/>
    <mergeCell ref="F43:K43"/>
    <mergeCell ref="F46:K46"/>
    <mergeCell ref="D23:F23"/>
    <mergeCell ref="F25:K25"/>
    <mergeCell ref="F36:K36"/>
    <mergeCell ref="F30:K30"/>
    <mergeCell ref="F27:K27"/>
    <mergeCell ref="F33:K33"/>
    <mergeCell ref="D17:K17"/>
    <mergeCell ref="D20:F20"/>
    <mergeCell ref="D9:F9"/>
    <mergeCell ref="D13:K13"/>
    <mergeCell ref="D15:K15"/>
  </mergeCells>
  <phoneticPr fontId="0" type="noConversion"/>
  <pageMargins left="0.75" right="0.7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 Mileage</vt:lpstr>
      <vt:lpstr>Chart</vt:lpstr>
      <vt:lpstr>Reimbursement Form</vt:lpstr>
      <vt:lpstr>'Input Mileage'!Print_Area</vt:lpstr>
      <vt:lpstr>Rate</vt:lpstr>
    </vt:vector>
  </TitlesOfParts>
  <Company>Newtown 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Muckerman, Douglas</cp:lastModifiedBy>
  <cp:lastPrinted>2022-10-05T15:15:55Z</cp:lastPrinted>
  <dcterms:created xsi:type="dcterms:W3CDTF">2005-04-25T23:24:56Z</dcterms:created>
  <dcterms:modified xsi:type="dcterms:W3CDTF">2026-01-07T17:19:33Z</dcterms:modified>
</cp:coreProperties>
</file>